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1045810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1045810.json" TargetMode="External" Id="rId1"/><Relationship Type="http://schemas.openxmlformats.org/officeDocument/2006/relationships/hyperlink" Target="https://www.sec.gov/Archives/edgar/data/1045810/000104581026000052/nvda-20260426.htm" TargetMode="External" Id="rId2"/><Relationship Type="http://schemas.openxmlformats.org/officeDocument/2006/relationships/hyperlink" Target="https://www.sec.gov/Archives/edgar/data/1045810/000104581026000021/nvda-20260125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NVIDIA (NVDA) | 5-Year Quarterly Income Statement</t>
        </is>
      </c>
    </row>
    <row r="2" ht="34" customHeight="1">
      <c r="A2" s="2" t="inlineStr">
        <is>
          <t>Source: SEC companyfacts and NVIDIA filings through FY2027 Q1 (quarter ended April 26, 2026; filed May 20, 2026). USD millions.</t>
        </is>
      </c>
    </row>
    <row r="4">
      <c r="A4" s="3" t="inlineStr">
        <is>
          <t>Line Item</t>
        </is>
      </c>
      <c r="B4" s="3" t="inlineStr">
        <is>
          <t>FY2022 Q2</t>
        </is>
      </c>
      <c r="C4" s="3" t="inlineStr">
        <is>
          <t>FY2022 Q3</t>
        </is>
      </c>
      <c r="D4" s="3" t="inlineStr">
        <is>
          <t>FY2022 Q4</t>
        </is>
      </c>
      <c r="E4" s="3" t="inlineStr">
        <is>
          <t>FY2023 Q1</t>
        </is>
      </c>
      <c r="F4" s="3" t="inlineStr">
        <is>
          <t>FY2023 Q2</t>
        </is>
      </c>
      <c r="G4" s="3" t="inlineStr">
        <is>
          <t>FY2023 Q3</t>
        </is>
      </c>
      <c r="H4" s="3" t="inlineStr">
        <is>
          <t>FY2023 Q4</t>
        </is>
      </c>
      <c r="I4" s="3" t="inlineStr">
        <is>
          <t>FY2024 Q1</t>
        </is>
      </c>
      <c r="J4" s="3" t="inlineStr">
        <is>
          <t>FY2024 Q2</t>
        </is>
      </c>
      <c r="K4" s="3" t="inlineStr">
        <is>
          <t>FY2024 Q3</t>
        </is>
      </c>
      <c r="L4" s="3" t="inlineStr">
        <is>
          <t>FY2024 Q4</t>
        </is>
      </c>
      <c r="M4" s="3" t="inlineStr">
        <is>
          <t>FY2025 Q1</t>
        </is>
      </c>
      <c r="N4" s="3" t="inlineStr">
        <is>
          <t>FY2025 Q2</t>
        </is>
      </c>
      <c r="O4" s="3" t="inlineStr">
        <is>
          <t>FY2025 Q3</t>
        </is>
      </c>
      <c r="P4" s="3" t="inlineStr">
        <is>
          <t>FY2025 Q4</t>
        </is>
      </c>
      <c r="Q4" s="3" t="inlineStr">
        <is>
          <t>FY2026 Q1</t>
        </is>
      </c>
      <c r="R4" s="3" t="inlineStr">
        <is>
          <t>FY2026 Q2</t>
        </is>
      </c>
      <c r="S4" s="3" t="inlineStr">
        <is>
          <t>FY2026 Q3</t>
        </is>
      </c>
      <c r="T4" s="3" t="inlineStr">
        <is>
          <t>FY2026 Q4</t>
        </is>
      </c>
      <c r="U4" s="3" t="inlineStr">
        <is>
          <t>FY2027 Q1</t>
        </is>
      </c>
    </row>
    <row r="5">
      <c r="A5" s="4" t="inlineStr">
        <is>
          <t>Quarter End</t>
        </is>
      </c>
      <c r="B5" s="5" t="n">
        <v>44409</v>
      </c>
      <c r="C5" s="5" t="n">
        <v>44500</v>
      </c>
      <c r="D5" s="5" t="n">
        <v>44591</v>
      </c>
      <c r="E5" s="5" t="n">
        <v>44682</v>
      </c>
      <c r="F5" s="5" t="n">
        <v>44773</v>
      </c>
      <c r="G5" s="5" t="n">
        <v>44864</v>
      </c>
      <c r="H5" s="5" t="n">
        <v>44955</v>
      </c>
      <c r="I5" s="5" t="n">
        <v>45046</v>
      </c>
      <c r="J5" s="5" t="n">
        <v>45137</v>
      </c>
      <c r="K5" s="5" t="n">
        <v>45228</v>
      </c>
      <c r="L5" s="5" t="n">
        <v>45319</v>
      </c>
      <c r="M5" s="5" t="n">
        <v>45410</v>
      </c>
      <c r="N5" s="5" t="n">
        <v>45501</v>
      </c>
      <c r="O5" s="5" t="n">
        <v>45592</v>
      </c>
      <c r="P5" s="5" t="n">
        <v>45683</v>
      </c>
      <c r="Q5" s="5" t="n">
        <v>45774</v>
      </c>
      <c r="R5" s="5" t="n">
        <v>45865</v>
      </c>
      <c r="S5" s="5" t="n">
        <v>45956</v>
      </c>
      <c r="T5" s="5" t="n">
        <v>46047</v>
      </c>
      <c r="U5" s="5" t="n">
        <v>46138</v>
      </c>
    </row>
    <row r="7">
      <c r="A7" s="6" t="inlineStr">
        <is>
          <t>Revenue</t>
        </is>
      </c>
      <c r="B7" s="7" t="n">
        <v>6507000000</v>
      </c>
      <c r="C7" s="7" t="n">
        <v>7103000000</v>
      </c>
      <c r="D7" s="7" t="n">
        <v>7643000000</v>
      </c>
      <c r="E7" s="7" t="n">
        <v>8288000000</v>
      </c>
      <c r="F7" s="7" t="n">
        <v>6704000000</v>
      </c>
      <c r="G7" s="7" t="n">
        <v>5931000000</v>
      </c>
      <c r="H7" s="7" t="n">
        <v>6051000000</v>
      </c>
      <c r="I7" s="7" t="n">
        <v>7192000000</v>
      </c>
      <c r="J7" s="7" t="n">
        <v>13507000000</v>
      </c>
      <c r="K7" s="7" t="n">
        <v>18120000000</v>
      </c>
      <c r="L7" s="7" t="n">
        <v>22103000000</v>
      </c>
      <c r="M7" s="7" t="n">
        <v>26044000000</v>
      </c>
      <c r="N7" s="7" t="n">
        <v>30040000000</v>
      </c>
      <c r="O7" s="7" t="n">
        <v>35082000000</v>
      </c>
      <c r="P7" s="7" t="n">
        <v>39331000000</v>
      </c>
      <c r="Q7" s="7" t="n">
        <v>44062000000</v>
      </c>
      <c r="R7" s="7" t="n">
        <v>46743000000</v>
      </c>
      <c r="S7" s="7" t="n">
        <v>57006000000</v>
      </c>
      <c r="T7" s="7" t="n">
        <v>68127000000</v>
      </c>
      <c r="U7" s="7" t="n">
        <v>81615000000</v>
      </c>
    </row>
    <row r="8">
      <c r="A8" s="8" t="inlineStr">
        <is>
          <t>Cost of revenue</t>
        </is>
      </c>
      <c r="B8" s="9" t="n">
        <v>2292000000</v>
      </c>
      <c r="C8" s="9" t="n">
        <v>2472000000</v>
      </c>
      <c r="D8" s="9" t="n">
        <v>2643000000</v>
      </c>
      <c r="E8" s="9" t="n">
        <v>2857000000</v>
      </c>
      <c r="F8" s="9" t="n">
        <v>3789000000</v>
      </c>
      <c r="G8" s="9" t="n">
        <v>2754000000</v>
      </c>
      <c r="H8" s="9" t="n">
        <v>2218000000</v>
      </c>
      <c r="I8" s="9" t="n">
        <v>2544000000</v>
      </c>
      <c r="J8" s="9" t="n">
        <v>4045000000</v>
      </c>
      <c r="K8" s="9" t="n">
        <v>4720000000</v>
      </c>
      <c r="L8" s="9" t="n">
        <v>5312000000</v>
      </c>
      <c r="M8" s="9" t="n">
        <v>5638000000</v>
      </c>
      <c r="N8" s="9" t="n">
        <v>7466000000</v>
      </c>
      <c r="O8" s="9" t="n">
        <v>8926000000</v>
      </c>
      <c r="P8" s="9" t="n">
        <v>10609000000</v>
      </c>
      <c r="Q8" s="9" t="n">
        <v>17394000000</v>
      </c>
      <c r="R8" s="9" t="n">
        <v>12890000000</v>
      </c>
      <c r="S8" s="9" t="n">
        <v>15157000000</v>
      </c>
      <c r="T8" s="9" t="n">
        <v>17034000000</v>
      </c>
      <c r="U8" s="9" t="n">
        <v>20458000000</v>
      </c>
    </row>
    <row r="9">
      <c r="A9" s="6" t="inlineStr">
        <is>
          <t>Gross profit</t>
        </is>
      </c>
      <c r="B9" s="7" t="n">
        <v>4215000000</v>
      </c>
      <c r="C9" s="7" t="n">
        <v>4631000000</v>
      </c>
      <c r="D9" s="7" t="n">
        <v>5000000000</v>
      </c>
      <c r="E9" s="7" t="n">
        <v>5431000000</v>
      </c>
      <c r="F9" s="7" t="n">
        <v>2915000000</v>
      </c>
      <c r="G9" s="7" t="n">
        <v>3177000000</v>
      </c>
      <c r="H9" s="7" t="n">
        <v>3833000000</v>
      </c>
      <c r="I9" s="7" t="n">
        <v>4648000000</v>
      </c>
      <c r="J9" s="7" t="n">
        <v>9462000000</v>
      </c>
      <c r="K9" s="7" t="n">
        <v>13400000000</v>
      </c>
      <c r="L9" s="7" t="n">
        <v>16791000000</v>
      </c>
      <c r="M9" s="7" t="n">
        <v>20406000000</v>
      </c>
      <c r="N9" s="7" t="n">
        <v>22574000000</v>
      </c>
      <c r="O9" s="7" t="n">
        <v>26156000000</v>
      </c>
      <c r="P9" s="7" t="n">
        <v>28722000000</v>
      </c>
      <c r="Q9" s="7" t="n">
        <v>26668000000</v>
      </c>
      <c r="R9" s="7" t="n">
        <v>33853000000</v>
      </c>
      <c r="S9" s="7" t="n">
        <v>41849000000</v>
      </c>
      <c r="T9" s="7" t="n">
        <v>51093000000</v>
      </c>
      <c r="U9" s="7" t="n">
        <v>61157000000</v>
      </c>
    </row>
    <row r="10">
      <c r="A10" s="8" t="inlineStr">
        <is>
          <t>Research and development</t>
        </is>
      </c>
      <c r="B10" s="9" t="n">
        <v>1245000000</v>
      </c>
      <c r="C10" s="9" t="n">
        <v>1403000000</v>
      </c>
      <c r="D10" s="9" t="n">
        <v>1467000000</v>
      </c>
      <c r="E10" s="9" t="n">
        <v>1618000000</v>
      </c>
      <c r="F10" s="9" t="n">
        <v>1824000000</v>
      </c>
      <c r="G10" s="9" t="n">
        <v>1945000000</v>
      </c>
      <c r="H10" s="9" t="n">
        <v>1952000000</v>
      </c>
      <c r="I10" s="9" t="n">
        <v>1875000000</v>
      </c>
      <c r="J10" s="9" t="n">
        <v>2040000000</v>
      </c>
      <c r="K10" s="9" t="n">
        <v>2294000000</v>
      </c>
      <c r="L10" s="9" t="n">
        <v>2466000000</v>
      </c>
      <c r="M10" s="9" t="n">
        <v>2720000000</v>
      </c>
      <c r="N10" s="9" t="n">
        <v>3090000000</v>
      </c>
      <c r="O10" s="9" t="n">
        <v>3390000000</v>
      </c>
      <c r="P10" s="9" t="n">
        <v>3714000000</v>
      </c>
      <c r="Q10" s="9" t="n">
        <v>3989000000</v>
      </c>
      <c r="R10" s="9" t="n">
        <v>4291000000</v>
      </c>
      <c r="S10" s="9" t="n">
        <v>4705000000</v>
      </c>
      <c r="T10" s="9" t="n">
        <v>5512000000</v>
      </c>
      <c r="U10" s="9" t="n">
        <v>6321000000</v>
      </c>
    </row>
    <row r="11">
      <c r="A11" s="8" t="inlineStr">
        <is>
          <t>Selling, general and administrative</t>
        </is>
      </c>
      <c r="B11" s="9" t="n">
        <v>526000000</v>
      </c>
      <c r="C11" s="9" t="n">
        <v>557000000</v>
      </c>
      <c r="D11" s="9" t="n">
        <v>563000000</v>
      </c>
      <c r="E11" s="9" t="n">
        <v>592000000</v>
      </c>
      <c r="F11" s="9" t="n">
        <v>592000000</v>
      </c>
      <c r="G11" s="9" t="n">
        <v>631000000</v>
      </c>
      <c r="H11" s="9" t="n">
        <v>625000000</v>
      </c>
      <c r="I11" s="9" t="n">
        <v>633000000</v>
      </c>
      <c r="J11" s="9" t="n">
        <v>622000000</v>
      </c>
      <c r="K11" s="9" t="n">
        <v>689000000</v>
      </c>
      <c r="L11" s="9" t="n">
        <v>710000000</v>
      </c>
      <c r="M11" s="9" t="n">
        <v>777000000</v>
      </c>
      <c r="N11" s="9" t="n">
        <v>842000000</v>
      </c>
      <c r="O11" s="9" t="n">
        <v>897000000</v>
      </c>
      <c r="P11" s="9" t="n">
        <v>975000000</v>
      </c>
      <c r="Q11" s="9" t="n">
        <v>1041000000</v>
      </c>
      <c r="R11" s="9" t="n">
        <v>1122000000</v>
      </c>
      <c r="S11" s="9" t="n">
        <v>1134000000</v>
      </c>
      <c r="T11" s="9" t="n">
        <v>1282000000</v>
      </c>
      <c r="U11" s="9" t="n">
        <v>1300000000</v>
      </c>
    </row>
    <row r="12">
      <c r="A12" s="8" t="inlineStr">
        <is>
          <t>Other operating expense (income), net</t>
        </is>
      </c>
      <c r="B12" s="9" t="n">
        <v>0</v>
      </c>
      <c r="C12" s="9" t="n">
        <v>0</v>
      </c>
      <c r="D12" s="9" t="n">
        <v>0</v>
      </c>
      <c r="E12" s="9" t="n">
        <v>1353000000</v>
      </c>
      <c r="F12" s="9" t="n">
        <v>0</v>
      </c>
      <c r="G12" s="9" t="n">
        <v>0</v>
      </c>
      <c r="H12" s="9" t="n">
        <v>0</v>
      </c>
      <c r="I12" s="9" t="n">
        <v>0</v>
      </c>
      <c r="J12" s="9" t="n">
        <v>0</v>
      </c>
      <c r="K12" s="9" t="n">
        <v>0</v>
      </c>
      <c r="L12" s="9" t="n">
        <v>0</v>
      </c>
      <c r="M12" s="9" t="n">
        <v>0</v>
      </c>
      <c r="N12" s="9" t="n">
        <v>0</v>
      </c>
      <c r="O12" s="9" t="n">
        <v>0</v>
      </c>
      <c r="P12" s="9" t="n">
        <v>0</v>
      </c>
      <c r="Q12" s="9" t="n">
        <v>0</v>
      </c>
      <c r="R12" s="9" t="n">
        <v>0</v>
      </c>
      <c r="S12" s="9" t="n">
        <v>0</v>
      </c>
      <c r="T12" s="9" t="n">
        <v>0</v>
      </c>
      <c r="U12" s="9" t="n">
        <v>0</v>
      </c>
    </row>
    <row r="13">
      <c r="A13" s="8" t="inlineStr">
        <is>
          <t>Total operating expenses</t>
        </is>
      </c>
      <c r="B13" s="9" t="n">
        <v>1771000000</v>
      </c>
      <c r="C13" s="9" t="n">
        <v>1960000000</v>
      </c>
      <c r="D13" s="9" t="n">
        <v>2030000000</v>
      </c>
      <c r="E13" s="9" t="n">
        <v>3563000000</v>
      </c>
      <c r="F13" s="9" t="n">
        <v>2416000000</v>
      </c>
      <c r="G13" s="9" t="n">
        <v>2576000000</v>
      </c>
      <c r="H13" s="9" t="n">
        <v>2577000000</v>
      </c>
      <c r="I13" s="9" t="n">
        <v>2508000000</v>
      </c>
      <c r="J13" s="9" t="n">
        <v>2662000000</v>
      </c>
      <c r="K13" s="9" t="n">
        <v>2983000000</v>
      </c>
      <c r="L13" s="9" t="n">
        <v>3176000000</v>
      </c>
      <c r="M13" s="9" t="n">
        <v>3497000000</v>
      </c>
      <c r="N13" s="9" t="n">
        <v>3932000000</v>
      </c>
      <c r="O13" s="9" t="n">
        <v>4287000000</v>
      </c>
      <c r="P13" s="9" t="n">
        <v>4689000000</v>
      </c>
      <c r="Q13" s="9" t="n">
        <v>5030000000</v>
      </c>
      <c r="R13" s="9" t="n">
        <v>5413000000</v>
      </c>
      <c r="S13" s="9" t="n">
        <v>5839000000</v>
      </c>
      <c r="T13" s="9" t="n">
        <v>6794000000</v>
      </c>
      <c r="U13" s="9" t="n">
        <v>7621000000</v>
      </c>
    </row>
    <row r="14">
      <c r="A14" s="6" t="inlineStr">
        <is>
          <t>Operating income</t>
        </is>
      </c>
      <c r="B14" s="7" t="n">
        <v>2444000000</v>
      </c>
      <c r="C14" s="7" t="n">
        <v>2671000000</v>
      </c>
      <c r="D14" s="7" t="n">
        <v>2970000000</v>
      </c>
      <c r="E14" s="7" t="n">
        <v>1868000000</v>
      </c>
      <c r="F14" s="7" t="n">
        <v>499000000</v>
      </c>
      <c r="G14" s="7" t="n">
        <v>601000000</v>
      </c>
      <c r="H14" s="7" t="n">
        <v>1256000000</v>
      </c>
      <c r="I14" s="7" t="n">
        <v>2140000000</v>
      </c>
      <c r="J14" s="7" t="n">
        <v>6800000000</v>
      </c>
      <c r="K14" s="7" t="n">
        <v>10417000000</v>
      </c>
      <c r="L14" s="7" t="n">
        <v>13615000000</v>
      </c>
      <c r="M14" s="7" t="n">
        <v>16909000000</v>
      </c>
      <c r="N14" s="7" t="n">
        <v>18642000000</v>
      </c>
      <c r="O14" s="7" t="n">
        <v>21869000000</v>
      </c>
      <c r="P14" s="7" t="n">
        <v>24033000000</v>
      </c>
      <c r="Q14" s="7" t="n">
        <v>21638000000</v>
      </c>
      <c r="R14" s="7" t="n">
        <v>28440000000</v>
      </c>
      <c r="S14" s="7" t="n">
        <v>36010000000</v>
      </c>
      <c r="T14" s="7" t="n">
        <v>44299000000</v>
      </c>
      <c r="U14" s="7" t="n">
        <v>53536000000</v>
      </c>
    </row>
    <row r="15">
      <c r="A15" s="8" t="inlineStr">
        <is>
          <t>Other non-operating expense (income), net</t>
        </is>
      </c>
      <c r="B15" s="9" t="n">
        <v>-50000000</v>
      </c>
      <c r="C15" s="9" t="n">
        <v>-33000000</v>
      </c>
      <c r="D15" s="9" t="n">
        <v>4333000000</v>
      </c>
      <c r="E15" s="9" t="n">
        <v>-63000000</v>
      </c>
      <c r="F15" s="9" t="n">
        <v>-24000000</v>
      </c>
      <c r="G15" s="9" t="n">
        <v>12000000</v>
      </c>
      <c r="H15" s="9" t="n">
        <v>32000000</v>
      </c>
      <c r="I15" s="9" t="n">
        <v>69000000</v>
      </c>
      <c r="J15" s="9" t="n">
        <v>181000000</v>
      </c>
      <c r="K15" s="9" t="n">
        <v>105000000</v>
      </c>
      <c r="L15" s="9" t="n">
        <v>491000000</v>
      </c>
      <c r="M15" s="9" t="n">
        <v>370000000</v>
      </c>
      <c r="N15" s="9" t="n">
        <v>572000000</v>
      </c>
      <c r="O15" s="9" t="n">
        <v>447000000</v>
      </c>
      <c r="P15" s="9" t="n">
        <v>1184000000</v>
      </c>
      <c r="Q15" s="9" t="n">
        <v>272000000</v>
      </c>
      <c r="R15" s="9" t="n">
        <v>2766000000</v>
      </c>
      <c r="S15" s="9" t="n">
        <v>1926000000</v>
      </c>
      <c r="T15" s="9" t="n">
        <v>6099000000</v>
      </c>
      <c r="U15" s="9" t="n">
        <v>16367000000</v>
      </c>
    </row>
    <row r="16">
      <c r="A16" s="6" t="inlineStr">
        <is>
          <t>Pretax income</t>
        </is>
      </c>
      <c r="B16" s="7" t="n">
        <v>2394000000</v>
      </c>
      <c r="C16" s="7" t="n">
        <v>2638000000</v>
      </c>
      <c r="D16" s="7" t="n">
        <v>7303000000</v>
      </c>
      <c r="E16" s="7" t="n">
        <v>1805000000</v>
      </c>
      <c r="F16" s="7" t="n">
        <v>475000000</v>
      </c>
      <c r="G16" s="7" t="n">
        <v>613000000</v>
      </c>
      <c r="H16" s="7" t="n">
        <v>1288000000</v>
      </c>
      <c r="I16" s="7" t="n">
        <v>2209000000</v>
      </c>
      <c r="J16" s="7" t="n">
        <v>6981000000</v>
      </c>
      <c r="K16" s="7" t="n">
        <v>10522000000</v>
      </c>
      <c r="L16" s="7" t="n">
        <v>14106000000</v>
      </c>
      <c r="M16" s="7" t="n">
        <v>17279000000</v>
      </c>
      <c r="N16" s="7" t="n">
        <v>19214000000</v>
      </c>
      <c r="O16" s="7" t="n">
        <v>22316000000</v>
      </c>
      <c r="P16" s="7" t="n">
        <v>25217000000</v>
      </c>
      <c r="Q16" s="7" t="n">
        <v>21910000000</v>
      </c>
      <c r="R16" s="7" t="n">
        <v>31206000000</v>
      </c>
      <c r="S16" s="7" t="n">
        <v>37936000000</v>
      </c>
      <c r="T16" s="7" t="n">
        <v>50398000000</v>
      </c>
      <c r="U16" s="7" t="n">
        <v>69903000000</v>
      </c>
    </row>
    <row r="17">
      <c r="A17" s="8" t="inlineStr">
        <is>
          <t>Income tax expense</t>
        </is>
      </c>
      <c r="B17" s="9" t="n">
        <v>20000000</v>
      </c>
      <c r="C17" s="9" t="n">
        <v>174000000</v>
      </c>
      <c r="D17" s="9" t="n">
        <v>-137000000</v>
      </c>
      <c r="E17" s="9" t="n">
        <v>187000000</v>
      </c>
      <c r="F17" s="9" t="n">
        <v>-181000000</v>
      </c>
      <c r="G17" s="9" t="n">
        <v>-67000000</v>
      </c>
      <c r="H17" s="9" t="n">
        <v>-126000000</v>
      </c>
      <c r="I17" s="9" t="n">
        <v>166000000</v>
      </c>
      <c r="J17" s="9" t="n">
        <v>793000000</v>
      </c>
      <c r="K17" s="9" t="n">
        <v>1279000000</v>
      </c>
      <c r="L17" s="9" t="n">
        <v>1820000000</v>
      </c>
      <c r="M17" s="9" t="n">
        <v>2398000000</v>
      </c>
      <c r="N17" s="9" t="n">
        <v>2615000000</v>
      </c>
      <c r="O17" s="9" t="n">
        <v>3007000000</v>
      </c>
      <c r="P17" s="9" t="n">
        <v>3126000000</v>
      </c>
      <c r="Q17" s="9" t="n">
        <v>3135000000</v>
      </c>
      <c r="R17" s="9" t="n">
        <v>4784000000</v>
      </c>
      <c r="S17" s="9" t="n">
        <v>6026000000</v>
      </c>
      <c r="T17" s="9" t="n">
        <v>7438000000</v>
      </c>
      <c r="U17" s="9" t="n">
        <v>11582000000</v>
      </c>
    </row>
    <row r="18">
      <c r="A18" s="6" t="inlineStr">
        <is>
          <t>Net income</t>
        </is>
      </c>
      <c r="B18" s="7" t="n">
        <v>2374000000</v>
      </c>
      <c r="C18" s="7" t="n">
        <v>2464000000</v>
      </c>
      <c r="D18" s="7" t="n">
        <v>3002000000</v>
      </c>
      <c r="E18" s="7" t="n">
        <v>1618000000</v>
      </c>
      <c r="F18" s="7" t="n">
        <v>656000000</v>
      </c>
      <c r="G18" s="7" t="n">
        <v>680000000</v>
      </c>
      <c r="H18" s="7" t="n">
        <v>1414000000</v>
      </c>
      <c r="I18" s="7" t="n">
        <v>2043000000</v>
      </c>
      <c r="J18" s="7" t="n">
        <v>6188000000</v>
      </c>
      <c r="K18" s="7" t="n">
        <v>9243000000</v>
      </c>
      <c r="L18" s="7" t="n">
        <v>12286000000</v>
      </c>
      <c r="M18" s="7" t="n">
        <v>14881000000</v>
      </c>
      <c r="N18" s="7" t="n">
        <v>16599000000</v>
      </c>
      <c r="O18" s="7" t="n">
        <v>19309000000</v>
      </c>
      <c r="P18" s="7" t="n">
        <v>22091000000</v>
      </c>
      <c r="Q18" s="7" t="n">
        <v>18775000000</v>
      </c>
      <c r="R18" s="7" t="n">
        <v>26422000000</v>
      </c>
      <c r="S18" s="7" t="n">
        <v>31910000000</v>
      </c>
      <c r="T18" s="7" t="n">
        <v>42960000000</v>
      </c>
      <c r="U18" s="7" t="n">
        <v>58321000000</v>
      </c>
    </row>
    <row r="19">
      <c r="A19" s="8" t="inlineStr">
        <is>
          <t>CapEx</t>
        </is>
      </c>
      <c r="B19" s="10" t="n"/>
      <c r="C19" s="10" t="n"/>
      <c r="D19" s="10" t="n"/>
      <c r="E19" s="10" t="n"/>
      <c r="F19" s="10" t="n"/>
      <c r="G19" s="10" t="n"/>
      <c r="H19" s="10" t="n"/>
      <c r="I19" s="10" t="n"/>
      <c r="J19" s="10" t="n"/>
      <c r="K19" s="10" t="n"/>
      <c r="L19" s="10" t="n"/>
      <c r="M19" s="10" t="n"/>
      <c r="N19" s="10" t="n"/>
      <c r="O19" s="10" t="n"/>
      <c r="P19" s="10" t="n"/>
      <c r="Q19" s="9" t="n">
        <v>408000000</v>
      </c>
      <c r="R19" s="9" t="n">
        <v>692000000</v>
      </c>
      <c r="S19" s="9" t="n">
        <v>310000000</v>
      </c>
      <c r="T19" s="9" t="n">
        <v>30000000</v>
      </c>
      <c r="U19" s="9" t="n">
        <v>1100000000</v>
      </c>
    </row>
    <row r="20">
      <c r="A20" s="8" t="inlineStr">
        <is>
          <t>Gross margin</t>
        </is>
      </c>
      <c r="B20" s="11">
        <f>IFERROR(B9/B7,0)</f>
        <v/>
      </c>
      <c r="C20" s="11">
        <f>IFERROR(C9/C7,0)</f>
        <v/>
      </c>
      <c r="D20" s="11">
        <f>IFERROR(D9/D7,0)</f>
        <v/>
      </c>
      <c r="E20" s="11">
        <f>IFERROR(E9/E7,0)</f>
        <v/>
      </c>
      <c r="F20" s="11">
        <f>IFERROR(F9/F7,0)</f>
        <v/>
      </c>
      <c r="G20" s="11">
        <f>IFERROR(G9/G7,0)</f>
        <v/>
      </c>
      <c r="H20" s="11">
        <f>IFERROR(H9/H7,0)</f>
        <v/>
      </c>
      <c r="I20" s="11">
        <f>IFERROR(I9/I7,0)</f>
        <v/>
      </c>
      <c r="J20" s="11">
        <f>IFERROR(J9/J7,0)</f>
        <v/>
      </c>
      <c r="K20" s="11">
        <f>IFERROR(K9/K7,0)</f>
        <v/>
      </c>
      <c r="L20" s="11">
        <f>IFERROR(L9/L7,0)</f>
        <v/>
      </c>
      <c r="M20" s="11">
        <f>IFERROR(M9/M7,0)</f>
        <v/>
      </c>
      <c r="N20" s="11">
        <f>IFERROR(N9/N7,0)</f>
        <v/>
      </c>
      <c r="O20" s="11">
        <f>IFERROR(O9/O7,0)</f>
        <v/>
      </c>
      <c r="P20" s="11">
        <f>IFERROR(P9/P7,0)</f>
        <v/>
      </c>
      <c r="Q20" s="11">
        <f>IFERROR(Q9/Q7,0)</f>
        <v/>
      </c>
      <c r="R20" s="11">
        <f>IFERROR(R9/R7,0)</f>
        <v/>
      </c>
      <c r="S20" s="11">
        <f>IFERROR(S9/S7,0)</f>
        <v/>
      </c>
      <c r="T20" s="11">
        <f>IFERROR(T9/T7,0)</f>
        <v/>
      </c>
      <c r="U20" s="11">
        <f>IFERROR(U9/U7,0)</f>
        <v/>
      </c>
    </row>
    <row r="21">
      <c r="A21" s="8" t="inlineStr">
        <is>
          <t>Operating margin</t>
        </is>
      </c>
      <c r="B21" s="11">
        <f>IFERROR(B14/B7,0)</f>
        <v/>
      </c>
      <c r="C21" s="11">
        <f>IFERROR(C14/C7,0)</f>
        <v/>
      </c>
      <c r="D21" s="11">
        <f>IFERROR(D14/D7,0)</f>
        <v/>
      </c>
      <c r="E21" s="11">
        <f>IFERROR(E14/E7,0)</f>
        <v/>
      </c>
      <c r="F21" s="11">
        <f>IFERROR(F14/F7,0)</f>
        <v/>
      </c>
      <c r="G21" s="11">
        <f>IFERROR(G14/G7,0)</f>
        <v/>
      </c>
      <c r="H21" s="11">
        <f>IFERROR(H14/H7,0)</f>
        <v/>
      </c>
      <c r="I21" s="11">
        <f>IFERROR(I14/I7,0)</f>
        <v/>
      </c>
      <c r="J21" s="11">
        <f>IFERROR(J14/J7,0)</f>
        <v/>
      </c>
      <c r="K21" s="11">
        <f>IFERROR(K14/K7,0)</f>
        <v/>
      </c>
      <c r="L21" s="11">
        <f>IFERROR(L14/L7,0)</f>
        <v/>
      </c>
      <c r="M21" s="11">
        <f>IFERROR(M14/M7,0)</f>
        <v/>
      </c>
      <c r="N21" s="11">
        <f>IFERROR(N14/N7,0)</f>
        <v/>
      </c>
      <c r="O21" s="11">
        <f>IFERROR(O14/O7,0)</f>
        <v/>
      </c>
      <c r="P21" s="11">
        <f>IFERROR(P14/P7,0)</f>
        <v/>
      </c>
      <c r="Q21" s="11">
        <f>IFERROR(Q14/Q7,0)</f>
        <v/>
      </c>
      <c r="R21" s="11">
        <f>IFERROR(R14/R7,0)</f>
        <v/>
      </c>
      <c r="S21" s="11">
        <f>IFERROR(S14/S7,0)</f>
        <v/>
      </c>
      <c r="T21" s="11">
        <f>IFERROR(T14/T7,0)</f>
        <v/>
      </c>
      <c r="U21" s="11">
        <f>IFERROR(U14/U7,0)</f>
        <v/>
      </c>
    </row>
    <row r="22">
      <c r="A22" s="8" t="inlineStr">
        <is>
          <t>Net margin</t>
        </is>
      </c>
      <c r="B22" s="11">
        <f>IFERROR(B18/B7,0)</f>
        <v/>
      </c>
      <c r="C22" s="11">
        <f>IFERROR(C18/C7,0)</f>
        <v/>
      </c>
      <c r="D22" s="11">
        <f>IFERROR(D18/D7,0)</f>
        <v/>
      </c>
      <c r="E22" s="11">
        <f>IFERROR(E18/E7,0)</f>
        <v/>
      </c>
      <c r="F22" s="11">
        <f>IFERROR(F18/F7,0)</f>
        <v/>
      </c>
      <c r="G22" s="11">
        <f>IFERROR(G18/G7,0)</f>
        <v/>
      </c>
      <c r="H22" s="11">
        <f>IFERROR(H18/H7,0)</f>
        <v/>
      </c>
      <c r="I22" s="11">
        <f>IFERROR(I18/I7,0)</f>
        <v/>
      </c>
      <c r="J22" s="11">
        <f>IFERROR(J18/J7,0)</f>
        <v/>
      </c>
      <c r="K22" s="11">
        <f>IFERROR(K18/K7,0)</f>
        <v/>
      </c>
      <c r="L22" s="11">
        <f>IFERROR(L18/L7,0)</f>
        <v/>
      </c>
      <c r="M22" s="11">
        <f>IFERROR(M18/M7,0)</f>
        <v/>
      </c>
      <c r="N22" s="11">
        <f>IFERROR(N18/N7,0)</f>
        <v/>
      </c>
      <c r="O22" s="11">
        <f>IFERROR(O18/O7,0)</f>
        <v/>
      </c>
      <c r="P22" s="11">
        <f>IFERROR(P18/P7,0)</f>
        <v/>
      </c>
      <c r="Q22" s="11">
        <f>IFERROR(Q18/Q7,0)</f>
        <v/>
      </c>
      <c r="R22" s="11">
        <f>IFERROR(R18/R7,0)</f>
        <v/>
      </c>
      <c r="S22" s="11">
        <f>IFERROR(S18/S7,0)</f>
        <v/>
      </c>
      <c r="T22" s="11">
        <f>IFERROR(T18/T7,0)</f>
        <v/>
      </c>
      <c r="U22" s="11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NVIDIA (NVDA) | 5-Year Quarterly Balance Sheet</t>
        </is>
      </c>
    </row>
    <row r="2" ht="34" customHeight="1">
      <c r="A2" s="2" t="inlineStr">
        <is>
          <t>Source: SEC companyfacts and NVIDIA filings through FY2027 Q1. USD millions.</t>
        </is>
      </c>
    </row>
    <row r="4">
      <c r="A4" s="3" t="inlineStr">
        <is>
          <t>Line Item</t>
        </is>
      </c>
      <c r="B4" s="3" t="inlineStr">
        <is>
          <t>FY2022 Q2</t>
        </is>
      </c>
      <c r="C4" s="3" t="inlineStr">
        <is>
          <t>FY2022 Q3</t>
        </is>
      </c>
      <c r="D4" s="3" t="inlineStr">
        <is>
          <t>FY2022 Q4</t>
        </is>
      </c>
      <c r="E4" s="3" t="inlineStr">
        <is>
          <t>FY2023 Q1</t>
        </is>
      </c>
      <c r="F4" s="3" t="inlineStr">
        <is>
          <t>FY2023 Q2</t>
        </is>
      </c>
      <c r="G4" s="3" t="inlineStr">
        <is>
          <t>FY2023 Q3</t>
        </is>
      </c>
      <c r="H4" s="3" t="inlineStr">
        <is>
          <t>FY2023 Q4</t>
        </is>
      </c>
      <c r="I4" s="3" t="inlineStr">
        <is>
          <t>FY2024 Q1</t>
        </is>
      </c>
      <c r="J4" s="3" t="inlineStr">
        <is>
          <t>FY2024 Q2</t>
        </is>
      </c>
      <c r="K4" s="3" t="inlineStr">
        <is>
          <t>FY2024 Q3</t>
        </is>
      </c>
      <c r="L4" s="3" t="inlineStr">
        <is>
          <t>FY2024 Q4</t>
        </is>
      </c>
      <c r="M4" s="3" t="inlineStr">
        <is>
          <t>FY2025 Q1</t>
        </is>
      </c>
      <c r="N4" s="3" t="inlineStr">
        <is>
          <t>FY2025 Q2</t>
        </is>
      </c>
      <c r="O4" s="3" t="inlineStr">
        <is>
          <t>FY2025 Q3</t>
        </is>
      </c>
      <c r="P4" s="3" t="inlineStr">
        <is>
          <t>FY2025 Q4</t>
        </is>
      </c>
      <c r="Q4" s="3" t="inlineStr">
        <is>
          <t>FY2026 Q1</t>
        </is>
      </c>
      <c r="R4" s="3" t="inlineStr">
        <is>
          <t>FY2026 Q2</t>
        </is>
      </c>
      <c r="S4" s="3" t="inlineStr">
        <is>
          <t>FY2026 Q3</t>
        </is>
      </c>
      <c r="T4" s="3" t="inlineStr">
        <is>
          <t>FY2026 Q4</t>
        </is>
      </c>
      <c r="U4" s="3" t="inlineStr">
        <is>
          <t>FY2027 Q1</t>
        </is>
      </c>
    </row>
    <row r="5">
      <c r="A5" s="4" t="inlineStr">
        <is>
          <t>Quarter End</t>
        </is>
      </c>
      <c r="B5" s="5" t="n">
        <v>44409</v>
      </c>
      <c r="C5" s="5" t="n">
        <v>44500</v>
      </c>
      <c r="D5" s="5" t="n">
        <v>44591</v>
      </c>
      <c r="E5" s="5" t="n">
        <v>44682</v>
      </c>
      <c r="F5" s="5" t="n">
        <v>44773</v>
      </c>
      <c r="G5" s="5" t="n">
        <v>44864</v>
      </c>
      <c r="H5" s="5" t="n">
        <v>44955</v>
      </c>
      <c r="I5" s="5" t="n">
        <v>45046</v>
      </c>
      <c r="J5" s="5" t="n">
        <v>45137</v>
      </c>
      <c r="K5" s="5" t="n">
        <v>45228</v>
      </c>
      <c r="L5" s="5" t="n">
        <v>45319</v>
      </c>
      <c r="M5" s="5" t="n">
        <v>45410</v>
      </c>
      <c r="N5" s="5" t="n">
        <v>45501</v>
      </c>
      <c r="O5" s="5" t="n">
        <v>45592</v>
      </c>
      <c r="P5" s="5" t="n">
        <v>45683</v>
      </c>
      <c r="Q5" s="5" t="n">
        <v>45774</v>
      </c>
      <c r="R5" s="5" t="n">
        <v>45865</v>
      </c>
      <c r="S5" s="5" t="n">
        <v>45956</v>
      </c>
      <c r="T5" s="5" t="n">
        <v>46047</v>
      </c>
      <c r="U5" s="5" t="n">
        <v>46138</v>
      </c>
    </row>
    <row r="7">
      <c r="A7" s="8" t="inlineStr">
        <is>
          <t>Cash &amp; equivalents</t>
        </is>
      </c>
      <c r="B7" s="9" t="n">
        <v>5628000000</v>
      </c>
      <c r="C7" s="9" t="n">
        <v>1288000000</v>
      </c>
      <c r="D7" s="9" t="n">
        <v>1990000000</v>
      </c>
      <c r="E7" s="9" t="n">
        <v>3887000000</v>
      </c>
      <c r="F7" s="9" t="n">
        <v>3013000000</v>
      </c>
      <c r="G7" s="9" t="n">
        <v>2800000000</v>
      </c>
      <c r="H7" s="9" t="n">
        <v>3389000000</v>
      </c>
      <c r="I7" s="9" t="n">
        <v>5079000000</v>
      </c>
      <c r="J7" s="9" t="n">
        <v>5783000000</v>
      </c>
      <c r="K7" s="9" t="n">
        <v>5519000000</v>
      </c>
      <c r="L7" s="9" t="n">
        <v>7280000000</v>
      </c>
      <c r="M7" s="9" t="n">
        <v>7587000000</v>
      </c>
      <c r="N7" s="9" t="n">
        <v>8571000000</v>
      </c>
      <c r="O7" s="9" t="n">
        <v>9107000000</v>
      </c>
      <c r="P7" s="9" t="n">
        <v>8589000000</v>
      </c>
      <c r="Q7" s="9" t="n">
        <v>15234000000</v>
      </c>
      <c r="R7" s="9" t="n">
        <v>11639000000</v>
      </c>
      <c r="S7" s="9" t="n">
        <v>11486000000</v>
      </c>
      <c r="T7" s="9" t="n">
        <v>10605000000</v>
      </c>
      <c r="U7" s="9" t="n">
        <v>13237000000</v>
      </c>
    </row>
    <row r="8">
      <c r="A8" s="8" t="inlineStr">
        <is>
          <t>Accounts receivable</t>
        </is>
      </c>
      <c r="B8" s="9" t="n">
        <v>3586000000</v>
      </c>
      <c r="C8" s="9" t="n">
        <v>3954000000</v>
      </c>
      <c r="D8" s="9" t="n">
        <v>4650000000</v>
      </c>
      <c r="E8" s="9" t="n">
        <v>5438000000</v>
      </c>
      <c r="F8" s="9" t="n">
        <v>5317000000</v>
      </c>
      <c r="G8" s="9" t="n">
        <v>4908000000</v>
      </c>
      <c r="H8" s="9" t="n">
        <v>3827000000</v>
      </c>
      <c r="I8" s="9" t="n">
        <v>4080000000</v>
      </c>
      <c r="J8" s="9" t="n">
        <v>7066000000</v>
      </c>
      <c r="K8" s="9" t="n">
        <v>8309000000</v>
      </c>
      <c r="L8" s="9" t="n">
        <v>9999000000</v>
      </c>
      <c r="M8" s="9" t="n">
        <v>12365000000</v>
      </c>
      <c r="N8" s="9" t="n">
        <v>14132000000</v>
      </c>
      <c r="O8" s="9" t="n">
        <v>17693000000</v>
      </c>
      <c r="P8" s="9" t="n">
        <v>23065000000</v>
      </c>
      <c r="Q8" s="9" t="n">
        <v>22132000000</v>
      </c>
      <c r="R8" s="9" t="n">
        <v>27808000000</v>
      </c>
      <c r="S8" s="9" t="n">
        <v>33391000000</v>
      </c>
      <c r="T8" s="9" t="n">
        <v>38466000000</v>
      </c>
      <c r="U8" s="9" t="n">
        <v>40710000000</v>
      </c>
    </row>
    <row r="9">
      <c r="A9" s="8" t="inlineStr">
        <is>
          <t>Inventory</t>
        </is>
      </c>
      <c r="B9" s="9" t="n">
        <v>2114000000</v>
      </c>
      <c r="C9" s="9" t="n">
        <v>2233000000</v>
      </c>
      <c r="D9" s="9" t="n">
        <v>2605000000</v>
      </c>
      <c r="E9" s="9" t="n">
        <v>3163000000</v>
      </c>
      <c r="F9" s="9" t="n">
        <v>3889000000</v>
      </c>
      <c r="G9" s="9" t="n">
        <v>4454000000</v>
      </c>
      <c r="H9" s="9" t="n">
        <v>5159000000</v>
      </c>
      <c r="I9" s="9" t="n">
        <v>4611000000</v>
      </c>
      <c r="J9" s="9" t="n">
        <v>4319000000</v>
      </c>
      <c r="K9" s="9" t="n">
        <v>4779000000</v>
      </c>
      <c r="L9" s="9" t="n">
        <v>5282000000</v>
      </c>
      <c r="M9" s="9" t="n">
        <v>5864000000</v>
      </c>
      <c r="N9" s="9" t="n">
        <v>6675000000</v>
      </c>
      <c r="O9" s="9" t="n">
        <v>7654000000</v>
      </c>
      <c r="P9" s="9" t="n">
        <v>10080000000</v>
      </c>
      <c r="Q9" s="9" t="n">
        <v>11333000000</v>
      </c>
      <c r="R9" s="9" t="n">
        <v>14962000000</v>
      </c>
      <c r="S9" s="9" t="n">
        <v>19784000000</v>
      </c>
      <c r="T9" s="9" t="n">
        <v>21403000000</v>
      </c>
      <c r="U9" s="9" t="n">
        <v>25797000000</v>
      </c>
    </row>
    <row r="10">
      <c r="A10" s="8" t="inlineStr">
        <is>
          <t>Other current assets</t>
        </is>
      </c>
      <c r="B10" s="9" t="n">
        <v>129000000</v>
      </c>
      <c r="C10" s="9" t="n">
        <v>129000000</v>
      </c>
      <c r="D10" s="9" t="n">
        <v>19584000000</v>
      </c>
      <c r="E10" s="9" t="n">
        <v>17087000000</v>
      </c>
      <c r="F10" s="9" t="n">
        <v>15199000000</v>
      </c>
      <c r="G10" s="9" t="n">
        <v>11061000000</v>
      </c>
      <c r="H10" s="9" t="n">
        <v>10698000000</v>
      </c>
      <c r="I10" s="9" t="n">
        <v>11113000000</v>
      </c>
      <c r="J10" s="9" t="n">
        <v>11629000000</v>
      </c>
      <c r="K10" s="9" t="n">
        <v>14051000000</v>
      </c>
      <c r="L10" s="9" t="n">
        <v>21784000000</v>
      </c>
      <c r="M10" s="9" t="n">
        <v>27913000000</v>
      </c>
      <c r="N10" s="9" t="n">
        <v>30255000000</v>
      </c>
      <c r="O10" s="9" t="n">
        <v>33186000000</v>
      </c>
      <c r="P10" s="9" t="n">
        <v>38392000000</v>
      </c>
      <c r="Q10" s="9" t="n">
        <v>41236000000</v>
      </c>
      <c r="R10" s="9" t="n">
        <v>47810000000</v>
      </c>
      <c r="S10" s="9" t="n">
        <v>51831000000</v>
      </c>
      <c r="T10" s="9" t="n">
        <v>55131000000</v>
      </c>
      <c r="U10" s="9" t="n">
        <v>71251000000</v>
      </c>
    </row>
    <row r="11">
      <c r="A11" s="6" t="inlineStr">
        <is>
          <t>Total current assets</t>
        </is>
      </c>
      <c r="B11" s="7" t="n">
        <v>25806000000</v>
      </c>
      <c r="C11" s="7" t="n">
        <v>25806000000</v>
      </c>
      <c r="D11" s="7" t="n">
        <v>28829000000</v>
      </c>
      <c r="E11" s="7" t="n">
        <v>29575000000</v>
      </c>
      <c r="F11" s="7" t="n">
        <v>27418000000</v>
      </c>
      <c r="G11" s="7" t="n">
        <v>23223000000</v>
      </c>
      <c r="H11" s="7" t="n">
        <v>23073000000</v>
      </c>
      <c r="I11" s="7" t="n">
        <v>24883000000</v>
      </c>
      <c r="J11" s="7" t="n">
        <v>28797000000</v>
      </c>
      <c r="K11" s="7" t="n">
        <v>32658000000</v>
      </c>
      <c r="L11" s="7" t="n">
        <v>44345000000</v>
      </c>
      <c r="M11" s="7" t="n">
        <v>53729000000</v>
      </c>
      <c r="N11" s="7" t="n">
        <v>59633000000</v>
      </c>
      <c r="O11" s="7" t="n">
        <v>67640000000</v>
      </c>
      <c r="P11" s="7" t="n">
        <v>80126000000</v>
      </c>
      <c r="Q11" s="7" t="n">
        <v>89935000000</v>
      </c>
      <c r="R11" s="7" t="n">
        <v>102219000000</v>
      </c>
      <c r="S11" s="7" t="n">
        <v>116492000000</v>
      </c>
      <c r="T11" s="7" t="n">
        <v>125605000000</v>
      </c>
      <c r="U11" s="7" t="n">
        <v>150995000000</v>
      </c>
    </row>
    <row r="12">
      <c r="A12" s="8" t="inlineStr">
        <is>
          <t>PP&amp;E / finance lease ROU assets</t>
        </is>
      </c>
      <c r="B12" s="9" t="n">
        <v>2364000000</v>
      </c>
      <c r="C12" s="9" t="n">
        <v>2509000000</v>
      </c>
      <c r="D12" s="9" t="n">
        <v>2778000000</v>
      </c>
      <c r="E12" s="9" t="n">
        <v>2916000000</v>
      </c>
      <c r="F12" s="9" t="n">
        <v>3233000000</v>
      </c>
      <c r="G12" s="9" t="n">
        <v>3774000000</v>
      </c>
      <c r="H12" s="9" t="n">
        <v>3807000000</v>
      </c>
      <c r="I12" s="9" t="n">
        <v>3740000000</v>
      </c>
      <c r="J12" s="9" t="n">
        <v>3799000000</v>
      </c>
      <c r="K12" s="9" t="n">
        <v>3844000000</v>
      </c>
      <c r="L12" s="9" t="n">
        <v>3914000000</v>
      </c>
      <c r="M12" s="9" t="n">
        <v>4006000000</v>
      </c>
      <c r="N12" s="9" t="n">
        <v>4885000000</v>
      </c>
      <c r="O12" s="9" t="n">
        <v>5343000000</v>
      </c>
      <c r="P12" s="9" t="n">
        <v>6283000000</v>
      </c>
      <c r="Q12" s="9" t="n">
        <v>7136000000</v>
      </c>
      <c r="R12" s="9" t="n">
        <v>9141000000</v>
      </c>
      <c r="S12" s="9" t="n">
        <v>9780000000</v>
      </c>
      <c r="T12" s="9" t="n">
        <v>10383000000</v>
      </c>
      <c r="U12" s="9" t="n">
        <v>12403000000</v>
      </c>
    </row>
    <row r="13">
      <c r="A13" s="8" t="inlineStr">
        <is>
          <t>Goodwill</t>
        </is>
      </c>
      <c r="B13" s="9" t="n">
        <v>4193000000</v>
      </c>
      <c r="C13" s="9" t="n">
        <v>4302000000</v>
      </c>
      <c r="D13" s="9" t="n">
        <v>4349000000</v>
      </c>
      <c r="E13" s="9" t="n">
        <v>4365000000</v>
      </c>
      <c r="F13" s="9" t="n">
        <v>4372000000</v>
      </c>
      <c r="G13" s="9" t="n">
        <v>4372000000</v>
      </c>
      <c r="H13" s="9" t="n">
        <v>4372000000</v>
      </c>
      <c r="I13" s="9" t="n">
        <v>4430000000</v>
      </c>
      <c r="J13" s="9" t="n">
        <v>4430000000</v>
      </c>
      <c r="K13" s="9" t="n">
        <v>4430000000</v>
      </c>
      <c r="L13" s="9" t="n">
        <v>4430000000</v>
      </c>
      <c r="M13" s="9" t="n">
        <v>4453000000</v>
      </c>
      <c r="N13" s="9" t="n">
        <v>4622000000</v>
      </c>
      <c r="O13" s="9" t="n">
        <v>4724000000</v>
      </c>
      <c r="P13" s="9" t="n">
        <v>5188000000</v>
      </c>
      <c r="Q13" s="9" t="n">
        <v>5498000000</v>
      </c>
      <c r="R13" s="9" t="n">
        <v>5755000000</v>
      </c>
      <c r="S13" s="9" t="n">
        <v>6261000000</v>
      </c>
      <c r="T13" s="9" t="n">
        <v>20832000000</v>
      </c>
      <c r="U13" s="9" t="n">
        <v>20894000000</v>
      </c>
    </row>
    <row r="14">
      <c r="A14" s="8" t="inlineStr">
        <is>
          <t>Intangible assets</t>
        </is>
      </c>
      <c r="B14" s="9" t="n">
        <v>2478000000</v>
      </c>
      <c r="C14" s="9" t="n">
        <v>2454000000</v>
      </c>
      <c r="D14" s="9" t="n">
        <v>2339000000</v>
      </c>
      <c r="E14" s="9" t="n">
        <v>2211000000</v>
      </c>
      <c r="F14" s="9" t="n">
        <v>2036000000</v>
      </c>
      <c r="G14" s="9" t="n">
        <v>1850000000</v>
      </c>
      <c r="H14" s="9" t="n">
        <v>1676000000</v>
      </c>
      <c r="I14" s="9" t="n">
        <v>1541000000</v>
      </c>
      <c r="J14" s="9" t="n">
        <v>1395000000</v>
      </c>
      <c r="K14" s="9" t="n">
        <v>1251000000</v>
      </c>
      <c r="L14" s="9" t="n">
        <v>1112000000</v>
      </c>
      <c r="M14" s="9" t="n">
        <v>986000000</v>
      </c>
      <c r="N14" s="9" t="n">
        <v>952000000</v>
      </c>
      <c r="O14" s="9" t="n">
        <v>838000000</v>
      </c>
      <c r="P14" s="9" t="n">
        <v>807000000</v>
      </c>
      <c r="Q14" s="9" t="n">
        <v>769000000</v>
      </c>
      <c r="R14" s="9" t="n">
        <v>755000000</v>
      </c>
      <c r="S14" s="9" t="n">
        <v>936000000</v>
      </c>
      <c r="T14" s="9" t="n">
        <v>3306000000</v>
      </c>
      <c r="U14" s="9" t="n">
        <v>3120000000</v>
      </c>
    </row>
    <row r="15">
      <c r="A15" s="8" t="inlineStr">
        <is>
          <t>Other non-current assets</t>
        </is>
      </c>
      <c r="B15" s="9" t="n">
        <v>3809000000</v>
      </c>
      <c r="C15" s="9" t="n">
        <v>5561000000</v>
      </c>
      <c r="D15" s="9" t="n">
        <v>5892000000</v>
      </c>
      <c r="E15" s="9" t="n">
        <v>6145000000</v>
      </c>
      <c r="F15" s="9" t="n">
        <v>6417000000</v>
      </c>
      <c r="G15" s="9" t="n">
        <v>7269000000</v>
      </c>
      <c r="H15" s="9" t="n">
        <v>8254000000</v>
      </c>
      <c r="I15" s="9" t="n">
        <v>9866000000</v>
      </c>
      <c r="J15" s="9" t="n">
        <v>11134000000</v>
      </c>
      <c r="K15" s="9" t="n">
        <v>11965000000</v>
      </c>
      <c r="L15" s="9" t="n">
        <v>11927000000</v>
      </c>
      <c r="M15" s="9" t="n">
        <v>13898000000</v>
      </c>
      <c r="N15" s="9" t="n">
        <v>15135000000</v>
      </c>
      <c r="O15" s="9" t="n">
        <v>17468000000</v>
      </c>
      <c r="P15" s="9" t="n">
        <v>19197000000</v>
      </c>
      <c r="Q15" s="9" t="n">
        <v>21916000000</v>
      </c>
      <c r="R15" s="9" t="n">
        <v>22870000000</v>
      </c>
      <c r="S15" s="9" t="n">
        <v>27679000000</v>
      </c>
      <c r="T15" s="9" t="n">
        <v>46677000000</v>
      </c>
      <c r="U15" s="9" t="n">
        <v>72062000000</v>
      </c>
    </row>
    <row r="16">
      <c r="A16" s="6" t="inlineStr">
        <is>
          <t>Total assets</t>
        </is>
      </c>
      <c r="B16" s="7" t="n">
        <v>38650000000</v>
      </c>
      <c r="C16" s="7" t="n">
        <v>40632000000</v>
      </c>
      <c r="D16" s="7" t="n">
        <v>44187000000</v>
      </c>
      <c r="E16" s="7" t="n">
        <v>45212000000</v>
      </c>
      <c r="F16" s="7" t="n">
        <v>43476000000</v>
      </c>
      <c r="G16" s="7" t="n">
        <v>40488000000</v>
      </c>
      <c r="H16" s="7" t="n">
        <v>41182000000</v>
      </c>
      <c r="I16" s="7" t="n">
        <v>44460000000</v>
      </c>
      <c r="J16" s="7" t="n">
        <v>49555000000</v>
      </c>
      <c r="K16" s="7" t="n">
        <v>54148000000</v>
      </c>
      <c r="L16" s="7" t="n">
        <v>65728000000</v>
      </c>
      <c r="M16" s="7" t="n">
        <v>77072000000</v>
      </c>
      <c r="N16" s="7" t="n">
        <v>85227000000</v>
      </c>
      <c r="O16" s="7" t="n">
        <v>96013000000</v>
      </c>
      <c r="P16" s="7" t="n">
        <v>111601000000</v>
      </c>
      <c r="Q16" s="7" t="n">
        <v>125254000000</v>
      </c>
      <c r="R16" s="7" t="n">
        <v>140740000000</v>
      </c>
      <c r="S16" s="7" t="n">
        <v>161148000000</v>
      </c>
      <c r="T16" s="7" t="n">
        <v>206803000000</v>
      </c>
      <c r="U16" s="7" t="n">
        <v>259474000000</v>
      </c>
    </row>
    <row r="17">
      <c r="A17" s="8" t="n"/>
      <c r="B17" s="10" t="n"/>
      <c r="C17" s="10" t="n"/>
      <c r="D17" s="10" t="n"/>
      <c r="E17" s="10" t="n"/>
      <c r="F17" s="10" t="n"/>
      <c r="G17" s="10" t="n"/>
      <c r="H17" s="10" t="n"/>
      <c r="I17" s="10" t="n"/>
      <c r="J17" s="10" t="n"/>
      <c r="K17" s="10" t="n"/>
      <c r="L17" s="10" t="n"/>
      <c r="M17" s="10" t="n"/>
      <c r="N17" s="10" t="n"/>
      <c r="O17" s="10" t="n"/>
      <c r="P17" s="10" t="n"/>
      <c r="Q17" s="10" t="n"/>
      <c r="R17" s="10" t="n"/>
      <c r="S17" s="10" t="n"/>
      <c r="T17" s="10" t="n"/>
      <c r="U17" s="10" t="n"/>
    </row>
    <row r="18">
      <c r="A18" s="8" t="inlineStr">
        <is>
          <t>Accounts payable &amp; accrued liabilities</t>
        </is>
      </c>
      <c r="B18" s="9" t="n">
        <v>3448000000</v>
      </c>
      <c r="C18" s="9" t="n">
        <v>3612000000</v>
      </c>
      <c r="D18" s="9" t="n">
        <v>4335000000</v>
      </c>
      <c r="E18" s="9" t="n">
        <v>5562000000</v>
      </c>
      <c r="F18" s="9" t="n">
        <v>6324000000</v>
      </c>
      <c r="G18" s="9" t="n">
        <v>5606000000</v>
      </c>
      <c r="H18" s="9" t="n">
        <v>5313000000</v>
      </c>
      <c r="I18" s="9" t="n">
        <v>6010000000</v>
      </c>
      <c r="J18" s="9" t="n">
        <v>9085000000</v>
      </c>
      <c r="K18" s="9" t="n">
        <v>7852000000</v>
      </c>
      <c r="L18" s="9" t="n">
        <v>9381000000</v>
      </c>
      <c r="M18" s="9" t="n">
        <v>13973000000</v>
      </c>
      <c r="N18" s="9" t="n">
        <v>13969000000</v>
      </c>
      <c r="O18" s="9" t="n">
        <v>16479000000</v>
      </c>
      <c r="P18" s="9" t="n">
        <v>18047000000</v>
      </c>
      <c r="Q18" s="9" t="n">
        <v>26542000000</v>
      </c>
      <c r="R18" s="9" t="n">
        <v>24257000000</v>
      </c>
      <c r="S18" s="9" t="n">
        <v>25076000000</v>
      </c>
      <c r="T18" s="9" t="n">
        <v>31164000000</v>
      </c>
      <c r="U18" s="9" t="n">
        <v>42884000000</v>
      </c>
    </row>
    <row r="19">
      <c r="A19" s="8" t="inlineStr">
        <is>
          <t>Other current liabilities</t>
        </is>
      </c>
      <c r="B19" s="10">
        <f>B20-B18</f>
        <v/>
      </c>
      <c r="C19" s="10">
        <f>C20-C18</f>
        <v/>
      </c>
      <c r="D19" s="10">
        <f>D20-D18</f>
        <v/>
      </c>
      <c r="E19" s="10">
        <f>E20-E18</f>
        <v/>
      </c>
      <c r="F19" s="10">
        <f>F20-F18</f>
        <v/>
      </c>
      <c r="G19" s="10">
        <f>G20-G18</f>
        <v/>
      </c>
      <c r="H19" s="10">
        <f>H20-H18</f>
        <v/>
      </c>
      <c r="I19" s="10">
        <f>I20-I18</f>
        <v/>
      </c>
      <c r="J19" s="10">
        <f>J20-J18</f>
        <v/>
      </c>
      <c r="K19" s="10">
        <f>K20-K18</f>
        <v/>
      </c>
      <c r="L19" s="10">
        <f>L20-L18</f>
        <v/>
      </c>
      <c r="M19" s="10">
        <f>M20-M18</f>
        <v/>
      </c>
      <c r="N19" s="10">
        <f>N20-N18</f>
        <v/>
      </c>
      <c r="O19" s="10">
        <f>O20-O18</f>
        <v/>
      </c>
      <c r="P19" s="10">
        <f>P20-P18</f>
        <v/>
      </c>
      <c r="Q19" s="10">
        <f>Q20-Q18</f>
        <v/>
      </c>
      <c r="R19" s="10">
        <f>R20-R18</f>
        <v/>
      </c>
      <c r="S19" s="10">
        <f>S20-S18</f>
        <v/>
      </c>
      <c r="T19" s="10">
        <f>T20-T18</f>
        <v/>
      </c>
      <c r="U19" s="10">
        <f>U20-U18</f>
        <v/>
      </c>
    </row>
    <row r="20">
      <c r="A20" s="8" t="inlineStr">
        <is>
          <t>Total current liabilities</t>
        </is>
      </c>
      <c r="B20" s="9" t="n">
        <v>4448000000</v>
      </c>
      <c r="C20" s="9" t="n">
        <v>3612000000</v>
      </c>
      <c r="D20" s="9" t="n">
        <v>4335000000</v>
      </c>
      <c r="E20" s="9" t="n">
        <v>5562000000</v>
      </c>
      <c r="F20" s="9" t="n">
        <v>7573000000</v>
      </c>
      <c r="G20" s="9" t="n">
        <v>6855000000</v>
      </c>
      <c r="H20" s="9" t="n">
        <v>6563000000</v>
      </c>
      <c r="I20" s="9" t="n">
        <v>7260000000</v>
      </c>
      <c r="J20" s="9" t="n">
        <v>10334000000</v>
      </c>
      <c r="K20" s="9" t="n">
        <v>9101000000</v>
      </c>
      <c r="L20" s="9" t="n">
        <v>10631000000</v>
      </c>
      <c r="M20" s="9" t="n">
        <v>15223000000</v>
      </c>
      <c r="N20" s="9" t="n">
        <v>13969000000</v>
      </c>
      <c r="O20" s="9" t="n">
        <v>16479000000</v>
      </c>
      <c r="P20" s="9" t="n">
        <v>18047000000</v>
      </c>
      <c r="Q20" s="9" t="n">
        <v>26542000000</v>
      </c>
      <c r="R20" s="9" t="n">
        <v>24257000000</v>
      </c>
      <c r="S20" s="9" t="n">
        <v>26075000000</v>
      </c>
      <c r="T20" s="9" t="n">
        <v>32163000000</v>
      </c>
      <c r="U20" s="9" t="n">
        <v>43884000000</v>
      </c>
    </row>
    <row r="21">
      <c r="A21" s="8" t="inlineStr">
        <is>
          <t>Debt &amp; capital lease obligations</t>
        </is>
      </c>
      <c r="B21" s="9" t="n">
        <v>12943000000</v>
      </c>
      <c r="C21" s="9" t="n">
        <v>10944000000</v>
      </c>
      <c r="D21" s="9" t="n">
        <v>10946000000</v>
      </c>
      <c r="E21" s="9" t="n">
        <v>10947000000</v>
      </c>
      <c r="F21" s="9" t="n">
        <v>12198000000</v>
      </c>
      <c r="G21" s="9" t="n">
        <v>12199000000</v>
      </c>
      <c r="H21" s="9" t="n">
        <v>12203000000</v>
      </c>
      <c r="I21" s="9" t="n">
        <v>12204000000</v>
      </c>
      <c r="J21" s="9" t="n">
        <v>10954000000</v>
      </c>
      <c r="K21" s="9" t="n">
        <v>10955000000</v>
      </c>
      <c r="L21" s="9" t="n">
        <v>10959000000</v>
      </c>
      <c r="M21" s="9" t="n">
        <v>10960000000</v>
      </c>
      <c r="N21" s="9" t="n">
        <v>8461000000</v>
      </c>
      <c r="O21" s="9" t="n">
        <v>8462000000</v>
      </c>
      <c r="P21" s="9" t="n">
        <v>8463000000</v>
      </c>
      <c r="Q21" s="9" t="n">
        <v>8464000000</v>
      </c>
      <c r="R21" s="9" t="n">
        <v>8466000000</v>
      </c>
      <c r="S21" s="9" t="n">
        <v>9466000000</v>
      </c>
      <c r="T21" s="9" t="n">
        <v>9467000000</v>
      </c>
      <c r="U21" s="9" t="n">
        <v>9470000000</v>
      </c>
    </row>
    <row r="22">
      <c r="A22" s="8" t="inlineStr">
        <is>
          <t>Other non-current liabilities</t>
        </is>
      </c>
      <c r="B22" s="9" t="n">
        <v>112000000</v>
      </c>
      <c r="C22" s="9" t="n">
        <v>2278000000</v>
      </c>
      <c r="D22" s="9" t="n">
        <v>2294000000</v>
      </c>
      <c r="E22" s="9" t="n">
        <v>2383000000</v>
      </c>
      <c r="F22" s="9" t="n">
        <v>-146000000</v>
      </c>
      <c r="G22" s="9" t="n">
        <v>85000000</v>
      </c>
      <c r="H22" s="9" t="n">
        <v>315000000</v>
      </c>
      <c r="I22" s="9" t="n">
        <v>476000000</v>
      </c>
      <c r="J22" s="9" t="n">
        <v>766000000</v>
      </c>
      <c r="K22" s="9" t="n">
        <v>827000000</v>
      </c>
      <c r="L22" s="9" t="n">
        <v>1160000000</v>
      </c>
      <c r="M22" s="9" t="n">
        <v>1747000000</v>
      </c>
      <c r="N22" s="9" t="n">
        <v>4640000000</v>
      </c>
      <c r="O22" s="9" t="n">
        <v>5173000000</v>
      </c>
      <c r="P22" s="9" t="n">
        <v>5764000000</v>
      </c>
      <c r="Q22" s="9" t="n">
        <v>6405000000</v>
      </c>
      <c r="R22" s="9" t="n">
        <v>7886000000</v>
      </c>
      <c r="S22" s="9" t="n">
        <v>6710000000</v>
      </c>
      <c r="T22" s="9" t="n">
        <v>7880000000</v>
      </c>
      <c r="U22" s="9" t="n">
        <v>10646000000</v>
      </c>
    </row>
    <row r="23">
      <c r="A23" s="6" t="inlineStr">
        <is>
          <t>Total liabilities</t>
        </is>
      </c>
      <c r="B23" s="7" t="n">
        <v>17503000000</v>
      </c>
      <c r="C23" s="7" t="n">
        <v>16834000000</v>
      </c>
      <c r="D23" s="7" t="n">
        <v>17575000000</v>
      </c>
      <c r="E23" s="7" t="n">
        <v>18892000000</v>
      </c>
      <c r="F23" s="7" t="n">
        <v>19625000000</v>
      </c>
      <c r="G23" s="7" t="n">
        <v>19139000000</v>
      </c>
      <c r="H23" s="7" t="n">
        <v>19081000000</v>
      </c>
      <c r="I23" s="7" t="n">
        <v>19940000000</v>
      </c>
      <c r="J23" s="7" t="n">
        <v>22054000000</v>
      </c>
      <c r="K23" s="7" t="n">
        <v>20883000000</v>
      </c>
      <c r="L23" s="7" t="n">
        <v>22750000000</v>
      </c>
      <c r="M23" s="7" t="n">
        <v>27930000000</v>
      </c>
      <c r="N23" s="7" t="n">
        <v>27070000000</v>
      </c>
      <c r="O23" s="7" t="n">
        <v>30114000000</v>
      </c>
      <c r="P23" s="7" t="n">
        <v>32274000000</v>
      </c>
      <c r="Q23" s="7" t="n">
        <v>41411000000</v>
      </c>
      <c r="R23" s="7" t="n">
        <v>40609000000</v>
      </c>
      <c r="S23" s="7" t="n">
        <v>42251000000</v>
      </c>
      <c r="T23" s="7" t="n">
        <v>49510000000</v>
      </c>
      <c r="U23" s="7" t="n">
        <v>64000000000</v>
      </c>
    </row>
    <row r="24">
      <c r="A24" s="6" t="inlineStr">
        <is>
          <t>Stockholders’ equity</t>
        </is>
      </c>
      <c r="B24" s="7" t="n">
        <v>21147000000</v>
      </c>
      <c r="C24" s="7" t="n">
        <v>23798000000</v>
      </c>
      <c r="D24" s="7" t="n">
        <v>26612000000</v>
      </c>
      <c r="E24" s="7" t="n">
        <v>26320000000</v>
      </c>
      <c r="F24" s="7" t="n">
        <v>23851000000</v>
      </c>
      <c r="G24" s="7" t="n">
        <v>21349000000</v>
      </c>
      <c r="H24" s="7" t="n">
        <v>22101000000</v>
      </c>
      <c r="I24" s="7" t="n">
        <v>24520000000</v>
      </c>
      <c r="J24" s="7" t="n">
        <v>27501000000</v>
      </c>
      <c r="K24" s="7" t="n">
        <v>33265000000</v>
      </c>
      <c r="L24" s="7" t="n">
        <v>42978000000</v>
      </c>
      <c r="M24" s="7" t="n">
        <v>49142000000</v>
      </c>
      <c r="N24" s="7" t="n">
        <v>58157000000</v>
      </c>
      <c r="O24" s="7" t="n">
        <v>65899000000</v>
      </c>
      <c r="P24" s="7" t="n">
        <v>79327000000</v>
      </c>
      <c r="Q24" s="7" t="n">
        <v>83843000000</v>
      </c>
      <c r="R24" s="7" t="n">
        <v>100131000000</v>
      </c>
      <c r="S24" s="7" t="n">
        <v>118897000000</v>
      </c>
      <c r="T24" s="7" t="n">
        <v>157293000000</v>
      </c>
      <c r="U24" s="7" t="n">
        <v>195474000000</v>
      </c>
    </row>
    <row r="25">
      <c r="A25" s="8" t="inlineStr">
        <is>
          <t>Total liabilities + equity</t>
        </is>
      </c>
      <c r="B25" s="10">
        <f>B23+B24</f>
        <v/>
      </c>
      <c r="C25" s="10">
        <f>C23+C24</f>
        <v/>
      </c>
      <c r="D25" s="10">
        <f>D23+D24</f>
        <v/>
      </c>
      <c r="E25" s="10">
        <f>E23+E24</f>
        <v/>
      </c>
      <c r="F25" s="10">
        <f>F23+F24</f>
        <v/>
      </c>
      <c r="G25" s="10">
        <f>G23+G24</f>
        <v/>
      </c>
      <c r="H25" s="10">
        <f>H23+H24</f>
        <v/>
      </c>
      <c r="I25" s="10">
        <f>I23+I24</f>
        <v/>
      </c>
      <c r="J25" s="10">
        <f>J23+J24</f>
        <v/>
      </c>
      <c r="K25" s="10">
        <f>K23+K24</f>
        <v/>
      </c>
      <c r="L25" s="10">
        <f>L23+L24</f>
        <v/>
      </c>
      <c r="M25" s="10">
        <f>M23+M24</f>
        <v/>
      </c>
      <c r="N25" s="10">
        <f>N23+N24</f>
        <v/>
      </c>
      <c r="O25" s="10">
        <f>O23+O24</f>
        <v/>
      </c>
      <c r="P25" s="10">
        <f>P23+P24</f>
        <v/>
      </c>
      <c r="Q25" s="10">
        <f>Q23+Q24</f>
        <v/>
      </c>
      <c r="R25" s="10">
        <f>R23+R24</f>
        <v/>
      </c>
      <c r="S25" s="10">
        <f>S23+S24</f>
        <v/>
      </c>
      <c r="T25" s="10">
        <f>T23+T24</f>
        <v/>
      </c>
      <c r="U25" s="10">
        <f>U23+U24</f>
        <v/>
      </c>
    </row>
    <row r="26">
      <c r="A26" s="8" t="inlineStr">
        <is>
          <t>Balance check</t>
        </is>
      </c>
      <c r="B26" s="10">
        <f>B25-B16</f>
        <v/>
      </c>
      <c r="C26" s="10">
        <f>C25-C16</f>
        <v/>
      </c>
      <c r="D26" s="10">
        <f>D25-D16</f>
        <v/>
      </c>
      <c r="E26" s="10">
        <f>E25-E16</f>
        <v/>
      </c>
      <c r="F26" s="10">
        <f>F25-F16</f>
        <v/>
      </c>
      <c r="G26" s="10">
        <f>G25-G16</f>
        <v/>
      </c>
      <c r="H26" s="10">
        <f>H25-H16</f>
        <v/>
      </c>
      <c r="I26" s="10">
        <f>I25-I16</f>
        <v/>
      </c>
      <c r="J26" s="10">
        <f>J25-J16</f>
        <v/>
      </c>
      <c r="K26" s="10">
        <f>K25-K16</f>
        <v/>
      </c>
      <c r="L26" s="10">
        <f>L25-L16</f>
        <v/>
      </c>
      <c r="M26" s="10">
        <f>M25-M16</f>
        <v/>
      </c>
      <c r="N26" s="10">
        <f>N25-N16</f>
        <v/>
      </c>
      <c r="O26" s="10">
        <f>O25-O16</f>
        <v/>
      </c>
      <c r="P26" s="10">
        <f>P25-P16</f>
        <v/>
      </c>
      <c r="Q26" s="10">
        <f>Q25-Q16</f>
        <v/>
      </c>
      <c r="R26" s="10">
        <f>R25-R16</f>
        <v/>
      </c>
      <c r="S26" s="10">
        <f>S25-S16</f>
        <v/>
      </c>
      <c r="T26" s="10">
        <f>T25-T16</f>
        <v/>
      </c>
      <c r="U26" s="10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NVIDIA (NVDA)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FY2027 Q1 | Apr 26, 2026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3">
        <f>SUM('Income Statement'!R7:U7)</f>
        <v/>
      </c>
      <c r="C5" s="8" t="inlineStr">
        <is>
          <t>Revenue growth</t>
        </is>
      </c>
      <c r="D5" s="14" t="n">
        <v>0.22</v>
      </c>
      <c r="E5" s="14" t="n">
        <v>0.2</v>
      </c>
      <c r="F5" s="14" t="n">
        <v>0.18</v>
      </c>
      <c r="G5" s="14" t="n">
        <v>0.16</v>
      </c>
      <c r="H5" s="14" t="n">
        <v>0.15</v>
      </c>
    </row>
    <row r="6">
      <c r="A6" s="8" t="inlineStr">
        <is>
          <t>TTM EBIT</t>
        </is>
      </c>
      <c r="B6" s="13">
        <f>SUM('Income Statement'!R14:U14)</f>
        <v/>
      </c>
      <c r="C6" s="8" t="inlineStr">
        <is>
          <t>EBIT margin</t>
        </is>
      </c>
      <c r="D6" s="14" t="n">
        <v>0.38</v>
      </c>
      <c r="E6" s="14" t="n">
        <v>0.38</v>
      </c>
      <c r="F6" s="14" t="n">
        <v>0.38</v>
      </c>
      <c r="G6" s="14" t="n">
        <v>0.38</v>
      </c>
      <c r="H6" s="14" t="n">
        <v>0.38</v>
      </c>
    </row>
    <row r="7">
      <c r="A7" s="8" t="inlineStr">
        <is>
          <t>TTM EBIT Margin</t>
        </is>
      </c>
      <c r="B7" s="13">
        <f>IFERROR(B6/B5,0)</f>
        <v/>
      </c>
      <c r="C7" s="8" t="inlineStr">
        <is>
          <t>D&amp;A margin</t>
        </is>
      </c>
      <c r="D7" s="14" t="n">
        <v>0.0427</v>
      </c>
      <c r="E7" s="14" t="n">
        <v>0.0471</v>
      </c>
      <c r="F7" s="14" t="n">
        <v>0.0514</v>
      </c>
      <c r="G7" s="14" t="n">
        <v>0.0557</v>
      </c>
      <c r="H7" s="14" t="n">
        <v>0.06</v>
      </c>
    </row>
    <row r="8">
      <c r="A8" s="8" t="inlineStr">
        <is>
          <t>Base Net Working Capital</t>
        </is>
      </c>
      <c r="B8" s="13">
        <f>'Balance Sheet'!U8+'Balance Sheet'!U9+'Balance Sheet'!U10-'Balance Sheet'!U20</f>
        <v/>
      </c>
      <c r="C8" s="8" t="inlineStr">
        <is>
          <t>CapEx margin</t>
        </is>
      </c>
      <c r="D8" s="14" t="n">
        <v>0.0384</v>
      </c>
      <c r="E8" s="14" t="n">
        <v>0.0488</v>
      </c>
      <c r="F8" s="14" t="n">
        <v>0.0592</v>
      </c>
      <c r="G8" s="14" t="n">
        <v>0.0696</v>
      </c>
      <c r="H8" s="14" t="n">
        <v>0.08</v>
      </c>
    </row>
    <row r="9">
      <c r="A9" s="8" t="inlineStr">
        <is>
          <t>NWC % Revenue</t>
        </is>
      </c>
      <c r="B9" s="13">
        <f>IFERROR(B8/B5,0)</f>
        <v/>
      </c>
      <c r="C9" s="8" t="inlineStr">
        <is>
          <t>NWC % revenue</t>
        </is>
      </c>
      <c r="D9" s="14" t="n">
        <v>0.0892</v>
      </c>
      <c r="E9" s="14" t="n">
        <v>0.0892</v>
      </c>
      <c r="F9" s="14" t="n">
        <v>0.0892</v>
      </c>
      <c r="G9" s="14" t="n">
        <v>0.0892</v>
      </c>
      <c r="H9" s="14" t="n">
        <v>0.0892</v>
      </c>
    </row>
    <row r="10">
      <c r="A10" s="8" t="inlineStr">
        <is>
          <t>TTM D&amp;A</t>
        </is>
      </c>
      <c r="B10" s="13" t="n">
        <v>3229000000</v>
      </c>
      <c r="C10" s="8" t="inlineStr">
        <is>
          <t>Tax rate</t>
        </is>
      </c>
      <c r="D10" s="14" t="n">
        <v>0.1575</v>
      </c>
      <c r="E10" s="14" t="n">
        <v>0.1575</v>
      </c>
      <c r="F10" s="14" t="n">
        <v>0.1575</v>
      </c>
      <c r="G10" s="14" t="n">
        <v>0.1575</v>
      </c>
      <c r="H10" s="14" t="n">
        <v>0.1575</v>
      </c>
    </row>
    <row r="11">
      <c r="A11" s="8" t="inlineStr">
        <is>
          <t>D&amp;A Margin</t>
        </is>
      </c>
      <c r="B11" s="13">
        <f>IFERROR(B10/B5,0)</f>
        <v/>
      </c>
      <c r="C11" s="8" t="n"/>
      <c r="D11" s="10" t="n"/>
      <c r="E11" s="10" t="n"/>
      <c r="F11" s="10" t="n"/>
      <c r="G11" s="10" t="n"/>
      <c r="H11" s="10" t="n"/>
    </row>
    <row r="12">
      <c r="A12" s="8" t="inlineStr">
        <is>
          <t>TTM CapEx</t>
        </is>
      </c>
      <c r="B12" s="13" t="n">
        <v>2132000000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3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3" t="n">
        <v>13237000000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3" t="n">
        <v>9470000000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3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5" t="n">
        <v>24300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6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6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3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3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7">
        <f>SUM(D21:H21)+H24</f>
        <v/>
      </c>
      <c r="C22" s="8" t="n"/>
      <c r="D22" s="10" t="n"/>
      <c r="E22" s="10" t="n"/>
      <c r="F22" s="10" t="n"/>
      <c r="G22" s="10" t="n"/>
      <c r="H22" s="10" t="n"/>
    </row>
    <row r="23">
      <c r="A23" s="8" t="inlineStr">
        <is>
          <t>Equity Value</t>
        </is>
      </c>
      <c r="B23" s="17">
        <f>B22+B16</f>
        <v/>
      </c>
      <c r="C23" s="8" t="inlineStr">
        <is>
          <t>Terminal Value</t>
        </is>
      </c>
      <c r="D23" s="10" t="n"/>
      <c r="E23" s="10" t="n"/>
      <c r="F23" s="10" t="n"/>
      <c r="G23" s="10" t="n"/>
      <c r="H23" s="10">
        <f>H19*(1+$B$19)/($B$18-$B$19)</f>
        <v/>
      </c>
    </row>
    <row r="24">
      <c r="A24" s="8" t="inlineStr">
        <is>
          <t>Value / Share</t>
        </is>
      </c>
      <c r="B24" s="18">
        <f>B23/B17</f>
        <v/>
      </c>
      <c r="C24" s="8" t="inlineStr">
        <is>
          <t>PV of Terminal Value</t>
        </is>
      </c>
      <c r="D24" s="10" t="n"/>
      <c r="E24" s="10" t="n"/>
      <c r="F24" s="10" t="n"/>
      <c r="G24" s="10" t="n"/>
      <c r="H24" s="10">
        <f>H23*H20</f>
        <v/>
      </c>
    </row>
    <row r="25">
      <c r="A25" s="8" t="n"/>
      <c r="B25" s="8" t="n"/>
      <c r="C25" s="8" t="n"/>
      <c r="D25" s="10" t="n"/>
      <c r="E25" s="10" t="n"/>
      <c r="F25" s="10" t="n"/>
      <c r="G25" s="10" t="n"/>
      <c r="H25" s="10" t="n"/>
    </row>
    <row r="26">
      <c r="A26" s="8" t="n"/>
      <c r="B26" s="8" t="n"/>
      <c r="C26" s="8" t="n"/>
      <c r="D26" s="10" t="n"/>
      <c r="E26" s="10" t="n"/>
      <c r="F26" s="10" t="n"/>
      <c r="G26" s="10" t="n"/>
      <c r="H26" s="10" t="n"/>
    </row>
    <row r="27">
      <c r="A27" s="19" t="inlineStr">
        <is>
          <t>Sources</t>
        </is>
      </c>
      <c r="B27" s="8" t="n"/>
      <c r="C27" s="8" t="n"/>
      <c r="D27" s="10" t="n"/>
      <c r="E27" s="10" t="n"/>
      <c r="F27" s="10" t="n"/>
      <c r="G27" s="10" t="n"/>
      <c r="H27" s="10" t="n"/>
    </row>
    <row r="28">
      <c r="A28" s="8" t="inlineStr">
        <is>
          <t>SEC companyfacts JSON</t>
        </is>
      </c>
      <c r="B28" s="8" t="inlineStr">
        <is>
          <t>https://data.sec.gov/api/xbrl/companyfacts/CIK0001045810.json</t>
        </is>
      </c>
      <c r="C28" s="8" t="n"/>
      <c r="D28" s="10" t="n"/>
      <c r="E28" s="10" t="n"/>
      <c r="F28" s="10" t="n"/>
      <c r="G28" s="10" t="n"/>
      <c r="H28" s="10" t="n"/>
    </row>
    <row r="29">
      <c r="A29" s="8" t="inlineStr">
        <is>
          <t>NVIDIA latest interim filing</t>
        </is>
      </c>
      <c r="B29" s="8" t="inlineStr">
        <is>
          <t>https://www.sec.gov/Archives/edgar/data/1045810/000104581026000052/nvda-20260426.htm</t>
        </is>
      </c>
      <c r="C29" s="8" t="n"/>
      <c r="D29" s="10" t="n"/>
      <c r="E29" s="10" t="n"/>
      <c r="F29" s="10" t="n"/>
      <c r="G29" s="10" t="n"/>
      <c r="H29" s="10" t="n"/>
    </row>
    <row r="30">
      <c r="A30" s="8" t="inlineStr">
        <is>
          <t>NVIDIA latest annual filing</t>
        </is>
      </c>
      <c r="B30" s="8" t="inlineStr">
        <is>
          <t>https://www.sec.gov/Archives/edgar/data/1045810/000104581026000021/nvda-20260125.htm</t>
        </is>
      </c>
      <c r="C30" s="8" t="n"/>
      <c r="D30" s="10" t="n"/>
      <c r="E30" s="10" t="n"/>
      <c r="F30" s="10" t="n"/>
      <c r="G30" s="10" t="n"/>
      <c r="H30" s="10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2026-05-25T04:08:50Z</dcterms:created>
  <dcterms:modified xmlns:dcterms="http://purl.org/dc/terms/" xmlns:xsi="http://www.w3.org/2001/XMLSchema-instance" xsi:type="dcterms:W3CDTF">2026-05-25T04:08:50Z</dcterms:modified>
</cp:coreProperties>
</file>