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0827054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0827054.json" TargetMode="External" Id="rId1"/><Relationship Type="http://schemas.openxmlformats.org/officeDocument/2006/relationships/hyperlink" Target="https://www.sec.gov/Archives/edgar/data/827054/000082705426000009/mchp-20251231.htm" TargetMode="External" Id="rId2"/><Relationship Type="http://schemas.openxmlformats.org/officeDocument/2006/relationships/hyperlink" Target="https://www.sec.gov/Archives/edgar/data/827054/000082705426000016/mchp-20260331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Microchip Technology (MCHP) | 5-Year Quarterly Income Statement</t>
        </is>
      </c>
    </row>
    <row r="2" ht="34" customHeight="1">
      <c r="A2" s="2" t="inlineStr">
        <is>
          <t>Source: SEC companyfacts and Microchip Technology filings through FY2026 Q4 (quarter ended March 31, 2026; filed February 5, 2026). USD millions.</t>
        </is>
      </c>
    </row>
    <row r="4">
      <c r="A4" s="3" t="inlineStr">
        <is>
          <t>Line Item</t>
        </is>
      </c>
      <c r="B4" s="3" t="inlineStr">
        <is>
          <t>FY2022 Q1</t>
        </is>
      </c>
      <c r="C4" s="3" t="inlineStr">
        <is>
          <t>FY2022 Q2</t>
        </is>
      </c>
      <c r="D4" s="3" t="inlineStr">
        <is>
          <t>FY2022 Q3</t>
        </is>
      </c>
      <c r="E4" s="3" t="inlineStr">
        <is>
          <t>FY2022 Q4</t>
        </is>
      </c>
      <c r="F4" s="3" t="inlineStr">
        <is>
          <t>FY2023 Q1</t>
        </is>
      </c>
      <c r="G4" s="3" t="inlineStr">
        <is>
          <t>FY2023 Q2</t>
        </is>
      </c>
      <c r="H4" s="3" t="inlineStr">
        <is>
          <t>FY2023 Q3</t>
        </is>
      </c>
      <c r="I4" s="3" t="inlineStr">
        <is>
          <t>FY2023 Q4</t>
        </is>
      </c>
      <c r="J4" s="3" t="inlineStr">
        <is>
          <t>FY2024 Q1</t>
        </is>
      </c>
      <c r="K4" s="3" t="inlineStr">
        <is>
          <t>FY2024 Q2</t>
        </is>
      </c>
      <c r="L4" s="3" t="inlineStr">
        <is>
          <t>FY2024 Q3</t>
        </is>
      </c>
      <c r="M4" s="3" t="inlineStr">
        <is>
          <t>FY2024 Q4</t>
        </is>
      </c>
      <c r="N4" s="3" t="inlineStr">
        <is>
          <t>FY2025 Q1</t>
        </is>
      </c>
      <c r="O4" s="3" t="inlineStr">
        <is>
          <t>FY2025 Q2</t>
        </is>
      </c>
      <c r="P4" s="3" t="inlineStr">
        <is>
          <t>FY2025 Q3</t>
        </is>
      </c>
      <c r="Q4" s="3" t="inlineStr">
        <is>
          <t>FY2025 Q4</t>
        </is>
      </c>
      <c r="R4" s="3" t="inlineStr">
        <is>
          <t>FY2026 Q1</t>
        </is>
      </c>
      <c r="S4" s="3" t="inlineStr">
        <is>
          <t>FY2026 Q2</t>
        </is>
      </c>
      <c r="T4" s="3" t="inlineStr">
        <is>
          <t>FY2026 Q3</t>
        </is>
      </c>
      <c r="U4" s="3" t="inlineStr">
        <is>
          <t>FY2026 Q4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6" t="inlineStr">
        <is>
          <t>Revenue</t>
        </is>
      </c>
      <c r="B7" s="7" t="n">
        <v>1569400000</v>
      </c>
      <c r="C7" s="7" t="n">
        <v>1649800000</v>
      </c>
      <c r="D7" s="7" t="n">
        <v>1757500000</v>
      </c>
      <c r="E7" s="7" t="n">
        <v>1844200000</v>
      </c>
      <c r="F7" s="7" t="n">
        <v>1963600000</v>
      </c>
      <c r="G7" s="7" t="n">
        <v>2073200000</v>
      </c>
      <c r="H7" s="7" t="n">
        <v>2169200000</v>
      </c>
      <c r="I7" s="7" t="n">
        <v>2232700000</v>
      </c>
      <c r="J7" s="7" t="n">
        <v>2288600000</v>
      </c>
      <c r="K7" s="7" t="n">
        <v>2254300000</v>
      </c>
      <c r="L7" s="7" t="n">
        <v>1765700000</v>
      </c>
      <c r="M7" s="7" t="n">
        <v>1325800000</v>
      </c>
      <c r="N7" s="7" t="n">
        <v>1241300000</v>
      </c>
      <c r="O7" s="7" t="n">
        <v>1163800000</v>
      </c>
      <c r="P7" s="7" t="n">
        <v>1026000000</v>
      </c>
      <c r="Q7" s="7" t="n">
        <v>970500000</v>
      </c>
      <c r="R7" s="7" t="n">
        <v>1075500000</v>
      </c>
      <c r="S7" s="7" t="n">
        <v>1140400000</v>
      </c>
      <c r="T7" s="7" t="n">
        <v>1186000000</v>
      </c>
      <c r="U7" s="7" t="n">
        <v>1311200000</v>
      </c>
    </row>
    <row r="8">
      <c r="A8" s="8" t="inlineStr">
        <is>
          <t>Cost of revenue</t>
        </is>
      </c>
      <c r="B8" s="9" t="n">
        <v>561800000</v>
      </c>
      <c r="C8" s="9" t="n">
        <v>581500000</v>
      </c>
      <c r="D8" s="9" t="n">
        <v>604200000</v>
      </c>
      <c r="E8" s="9" t="n">
        <v>623800000</v>
      </c>
      <c r="F8" s="9" t="n">
        <v>653700000</v>
      </c>
      <c r="G8" s="9" t="n">
        <v>675300000</v>
      </c>
      <c r="H8" s="9" t="n">
        <v>698400000</v>
      </c>
      <c r="I8" s="9" t="n">
        <v>713400000</v>
      </c>
      <c r="J8" s="9" t="n">
        <v>730200000</v>
      </c>
      <c r="K8" s="9" t="n">
        <v>726900000</v>
      </c>
      <c r="L8" s="9" t="n">
        <v>645700000</v>
      </c>
      <c r="M8" s="9" t="n">
        <v>535900000</v>
      </c>
      <c r="N8" s="9" t="n">
        <v>504400000</v>
      </c>
      <c r="O8" s="9" t="n">
        <v>495300000</v>
      </c>
      <c r="P8" s="9" t="n">
        <v>464600000</v>
      </c>
      <c r="Q8" s="9" t="n">
        <v>469400000</v>
      </c>
      <c r="R8" s="9" t="n">
        <v>498800000</v>
      </c>
      <c r="S8" s="9" t="n">
        <v>502500000</v>
      </c>
      <c r="T8" s="9" t="n">
        <v>479100000</v>
      </c>
      <c r="U8" s="9" t="n">
        <v>511600000</v>
      </c>
    </row>
    <row r="9">
      <c r="A9" s="6" t="inlineStr">
        <is>
          <t>Gross profit</t>
        </is>
      </c>
      <c r="B9" s="7" t="n">
        <v>1007600000</v>
      </c>
      <c r="C9" s="7" t="n">
        <v>1068300000</v>
      </c>
      <c r="D9" s="7" t="n">
        <v>1153300000</v>
      </c>
      <c r="E9" s="7" t="n">
        <v>1220400000</v>
      </c>
      <c r="F9" s="7" t="n">
        <v>1309900000</v>
      </c>
      <c r="G9" s="7" t="n">
        <v>1397900000</v>
      </c>
      <c r="H9" s="7" t="n">
        <v>1470800000</v>
      </c>
      <c r="I9" s="7" t="n">
        <v>1519300000</v>
      </c>
      <c r="J9" s="7" t="n">
        <v>1558400000</v>
      </c>
      <c r="K9" s="7" t="n">
        <v>1527400000</v>
      </c>
      <c r="L9" s="7" t="n">
        <v>1120000000</v>
      </c>
      <c r="M9" s="7" t="n">
        <v>789900000</v>
      </c>
      <c r="N9" s="7" t="n">
        <v>736900000</v>
      </c>
      <c r="O9" s="7" t="n">
        <v>668500000</v>
      </c>
      <c r="P9" s="7" t="n">
        <v>561400000</v>
      </c>
      <c r="Q9" s="7" t="n">
        <v>501100000</v>
      </c>
      <c r="R9" s="7" t="n">
        <v>576700000</v>
      </c>
      <c r="S9" s="7" t="n">
        <v>637900000</v>
      </c>
      <c r="T9" s="7" t="n">
        <v>706900000</v>
      </c>
      <c r="U9" s="7" t="n">
        <v>799600000</v>
      </c>
    </row>
    <row r="10">
      <c r="A10" s="8" t="inlineStr">
        <is>
          <t>Research and development</t>
        </is>
      </c>
      <c r="B10" s="9" t="n">
        <v>238400000</v>
      </c>
      <c r="C10" s="9" t="n">
        <v>246200000</v>
      </c>
      <c r="D10" s="9" t="n">
        <v>245400000</v>
      </c>
      <c r="E10" s="9" t="n">
        <v>259100000</v>
      </c>
      <c r="F10" s="9" t="n">
        <v>269000000</v>
      </c>
      <c r="G10" s="9" t="n">
        <v>268600000</v>
      </c>
      <c r="H10" s="9" t="n">
        <v>282400000</v>
      </c>
      <c r="I10" s="9" t="n">
        <v>298300000</v>
      </c>
      <c r="J10" s="9" t="n">
        <v>298500000</v>
      </c>
      <c r="K10" s="9" t="n">
        <v>292600000</v>
      </c>
      <c r="L10" s="9" t="n">
        <v>266000000</v>
      </c>
      <c r="M10" s="9" t="n">
        <v>240300000</v>
      </c>
      <c r="N10" s="9" t="n">
        <v>241700000</v>
      </c>
      <c r="O10" s="9" t="n">
        <v>240700000</v>
      </c>
      <c r="P10" s="9" t="n">
        <v>246200000</v>
      </c>
      <c r="Q10" s="9" t="n">
        <v>255200000</v>
      </c>
      <c r="R10" s="9" t="n">
        <v>255500000</v>
      </c>
      <c r="S10" s="9" t="n">
        <v>262300000</v>
      </c>
      <c r="T10" s="9" t="n">
        <v>274300000</v>
      </c>
      <c r="U10" s="9" t="n">
        <v>293800000</v>
      </c>
    </row>
    <row r="11">
      <c r="A11" s="8" t="inlineStr">
        <is>
          <t>Selling, general and administrative</t>
        </is>
      </c>
      <c r="B11" s="9" t="n">
        <v>174300000</v>
      </c>
      <c r="C11" s="9" t="n">
        <v>179900000</v>
      </c>
      <c r="D11" s="9" t="n">
        <v>177500000</v>
      </c>
      <c r="E11" s="9" t="n">
        <v>187200000</v>
      </c>
      <c r="F11" s="9" t="n">
        <v>188900000</v>
      </c>
      <c r="G11" s="9" t="n">
        <v>202400000</v>
      </c>
      <c r="H11" s="9" t="n">
        <v>202900000</v>
      </c>
      <c r="I11" s="9" t="n">
        <v>203500000</v>
      </c>
      <c r="J11" s="9" t="n">
        <v>203600000</v>
      </c>
      <c r="K11" s="9" t="n">
        <v>196600000</v>
      </c>
      <c r="L11" s="9" t="n">
        <v>172200000</v>
      </c>
      <c r="M11" s="9" t="n">
        <v>161800000</v>
      </c>
      <c r="N11" s="9" t="n">
        <v>150500000</v>
      </c>
      <c r="O11" s="9" t="n">
        <v>157000000</v>
      </c>
      <c r="P11" s="9" t="n">
        <v>158200000</v>
      </c>
      <c r="Q11" s="9" t="n">
        <v>152000000</v>
      </c>
      <c r="R11" s="9" t="n">
        <v>159300000</v>
      </c>
      <c r="S11" s="9" t="n">
        <v>172300000</v>
      </c>
      <c r="T11" s="9" t="n">
        <v>168500000</v>
      </c>
      <c r="U11" s="9" t="n">
        <v>174200000</v>
      </c>
    </row>
    <row r="12">
      <c r="A12" s="8" t="inlineStr">
        <is>
          <t>Other operating expense (income), net</t>
        </is>
      </c>
      <c r="B12" s="9" t="n">
        <v>226100000</v>
      </c>
      <c r="C12" s="9" t="n">
        <v>225900000</v>
      </c>
      <c r="D12" s="9" t="n">
        <v>215400000</v>
      </c>
      <c r="E12" s="9" t="n">
        <v>224600000</v>
      </c>
      <c r="F12" s="9" t="n">
        <v>150700000</v>
      </c>
      <c r="G12" s="9" t="n">
        <v>171800000</v>
      </c>
      <c r="H12" s="9" t="n">
        <v>173900000</v>
      </c>
      <c r="I12" s="9" t="n">
        <v>169500000</v>
      </c>
      <c r="J12" s="9" t="n">
        <v>153200000</v>
      </c>
      <c r="K12" s="9" t="n">
        <v>153200000</v>
      </c>
      <c r="L12" s="9" t="n">
        <v>152400000</v>
      </c>
      <c r="M12" s="9" t="n">
        <v>134300000</v>
      </c>
      <c r="N12" s="9" t="n">
        <v>125600000</v>
      </c>
      <c r="O12" s="9" t="n">
        <v>124200000</v>
      </c>
      <c r="P12" s="9" t="n">
        <v>126100000</v>
      </c>
      <c r="Q12" s="9" t="n">
        <v>194200000</v>
      </c>
      <c r="R12" s="9" t="n">
        <v>129800000</v>
      </c>
      <c r="S12" s="9" t="n">
        <v>114400000</v>
      </c>
      <c r="T12" s="9" t="n">
        <v>112400000</v>
      </c>
      <c r="U12" s="9" t="n">
        <v>114200000</v>
      </c>
    </row>
    <row r="13">
      <c r="A13" s="8" t="inlineStr">
        <is>
          <t>Total operating expenses</t>
        </is>
      </c>
      <c r="B13" s="9" t="n">
        <v>638800000</v>
      </c>
      <c r="C13" s="9" t="n">
        <v>652000000</v>
      </c>
      <c r="D13" s="9" t="n">
        <v>638300000</v>
      </c>
      <c r="E13" s="9" t="n">
        <v>670900000</v>
      </c>
      <c r="F13" s="9" t="n">
        <v>608600000</v>
      </c>
      <c r="G13" s="9" t="n">
        <v>642800000</v>
      </c>
      <c r="H13" s="9" t="n">
        <v>659200000</v>
      </c>
      <c r="I13" s="9" t="n">
        <v>671300000</v>
      </c>
      <c r="J13" s="9" t="n">
        <v>655300000</v>
      </c>
      <c r="K13" s="9" t="n">
        <v>642400000</v>
      </c>
      <c r="L13" s="9" t="n">
        <v>590600000</v>
      </c>
      <c r="M13" s="9" t="n">
        <v>536400000</v>
      </c>
      <c r="N13" s="9" t="n">
        <v>517800000</v>
      </c>
      <c r="O13" s="9" t="n">
        <v>521900000</v>
      </c>
      <c r="P13" s="9" t="n">
        <v>530500000</v>
      </c>
      <c r="Q13" s="9" t="n">
        <v>601400000</v>
      </c>
      <c r="R13" s="9" t="n">
        <v>544600000</v>
      </c>
      <c r="S13" s="9" t="n">
        <v>549000000</v>
      </c>
      <c r="T13" s="9" t="n">
        <v>555200000</v>
      </c>
      <c r="U13" s="9" t="n">
        <v>582200000</v>
      </c>
    </row>
    <row r="14">
      <c r="A14" s="6" t="inlineStr">
        <is>
          <t>Operating income</t>
        </is>
      </c>
      <c r="B14" s="7" t="n">
        <v>368800000</v>
      </c>
      <c r="C14" s="7" t="n">
        <v>416300000</v>
      </c>
      <c r="D14" s="7" t="n">
        <v>515000000</v>
      </c>
      <c r="E14" s="7" t="n">
        <v>549500000</v>
      </c>
      <c r="F14" s="7" t="n">
        <v>701300000</v>
      </c>
      <c r="G14" s="7" t="n">
        <v>755100000</v>
      </c>
      <c r="H14" s="7" t="n">
        <v>811600000</v>
      </c>
      <c r="I14" s="7" t="n">
        <v>848000000</v>
      </c>
      <c r="J14" s="7" t="n">
        <v>903100000</v>
      </c>
      <c r="K14" s="7" t="n">
        <v>885000000</v>
      </c>
      <c r="L14" s="7" t="n">
        <v>529400000</v>
      </c>
      <c r="M14" s="7" t="n">
        <v>253500000</v>
      </c>
      <c r="N14" s="7" t="n">
        <v>219100000</v>
      </c>
      <c r="O14" s="7" t="n">
        <v>146600000</v>
      </c>
      <c r="P14" s="7" t="n">
        <v>30900000</v>
      </c>
      <c r="Q14" s="7" t="n">
        <v>-100300000</v>
      </c>
      <c r="R14" s="7" t="n">
        <v>32100000</v>
      </c>
      <c r="S14" s="7" t="n">
        <v>88900000</v>
      </c>
      <c r="T14" s="7" t="n">
        <v>151700000</v>
      </c>
      <c r="U14" s="7" t="n">
        <v>217400000</v>
      </c>
    </row>
    <row r="15">
      <c r="A15" s="8" t="inlineStr">
        <is>
          <t>Other non-operating expense (income), net</t>
        </is>
      </c>
      <c r="B15" s="9" t="n">
        <v>-71800000</v>
      </c>
      <c r="C15" s="9" t="n">
        <v>-151500000</v>
      </c>
      <c r="D15" s="9" t="n">
        <v>-73500000</v>
      </c>
      <c r="E15" s="9" t="n">
        <v>-70300000</v>
      </c>
      <c r="F15" s="9" t="n">
        <v>-54700000</v>
      </c>
      <c r="G15" s="9" t="n">
        <v>-56000000</v>
      </c>
      <c r="H15" s="9" t="n">
        <v>-49400000</v>
      </c>
      <c r="I15" s="9" t="n">
        <v>-46200000</v>
      </c>
      <c r="J15" s="9" t="n">
        <v>-54800000</v>
      </c>
      <c r="K15" s="9" t="n">
        <v>-51400000</v>
      </c>
      <c r="L15" s="9" t="n">
        <v>-45100000</v>
      </c>
      <c r="M15" s="9" t="n">
        <v>-53800000</v>
      </c>
      <c r="N15" s="9" t="n">
        <v>-57300000</v>
      </c>
      <c r="O15" s="9" t="n">
        <v>-55100000</v>
      </c>
      <c r="P15" s="9" t="n">
        <v>-77000000</v>
      </c>
      <c r="Q15" s="9" t="n">
        <v>-68000000</v>
      </c>
      <c r="R15" s="9" t="n">
        <v>-47900000</v>
      </c>
      <c r="S15" s="9" t="n">
        <v>-57100000</v>
      </c>
      <c r="T15" s="9" t="n">
        <v>-58100000</v>
      </c>
      <c r="U15" s="9" t="n">
        <v>-53500000</v>
      </c>
    </row>
    <row r="16">
      <c r="A16" s="6" t="inlineStr">
        <is>
          <t>Pretax income</t>
        </is>
      </c>
      <c r="B16" s="7" t="n">
        <v>297000000</v>
      </c>
      <c r="C16" s="7" t="n">
        <v>264800000</v>
      </c>
      <c r="D16" s="7" t="n">
        <v>441500000</v>
      </c>
      <c r="E16" s="7" t="n">
        <v>479200000</v>
      </c>
      <c r="F16" s="7" t="n">
        <v>646600000</v>
      </c>
      <c r="G16" s="7" t="n">
        <v>699100000</v>
      </c>
      <c r="H16" s="7" t="n">
        <v>762200000</v>
      </c>
      <c r="I16" s="7" t="n">
        <v>801800000</v>
      </c>
      <c r="J16" s="7" t="n">
        <v>848300000</v>
      </c>
      <c r="K16" s="7" t="n">
        <v>833600000</v>
      </c>
      <c r="L16" s="7" t="n">
        <v>484300000</v>
      </c>
      <c r="M16" s="7" t="n">
        <v>199700000</v>
      </c>
      <c r="N16" s="7" t="n">
        <v>161800000</v>
      </c>
      <c r="O16" s="7" t="n">
        <v>91500000</v>
      </c>
      <c r="P16" s="7" t="n">
        <v>-46100000</v>
      </c>
      <c r="Q16" s="7" t="n">
        <v>-168300000</v>
      </c>
      <c r="R16" s="7" t="n">
        <v>-15800000</v>
      </c>
      <c r="S16" s="7" t="n">
        <v>31800000</v>
      </c>
      <c r="T16" s="7" t="n">
        <v>93600000</v>
      </c>
      <c r="U16" s="7" t="n">
        <v>163900000</v>
      </c>
    </row>
    <row r="17">
      <c r="A17" s="8" t="inlineStr">
        <is>
          <t>Income tax expense</t>
        </is>
      </c>
      <c r="B17" s="9" t="n">
        <v>44200000</v>
      </c>
      <c r="C17" s="9" t="n">
        <v>22800000</v>
      </c>
      <c r="D17" s="9" t="n">
        <v>88700000</v>
      </c>
      <c r="E17" s="9" t="n">
        <v>41300000</v>
      </c>
      <c r="F17" s="9" t="n">
        <v>139400000</v>
      </c>
      <c r="G17" s="9" t="n">
        <v>152900000</v>
      </c>
      <c r="H17" s="9" t="n">
        <v>181900000</v>
      </c>
      <c r="I17" s="9" t="n">
        <v>197800000</v>
      </c>
      <c r="J17" s="9" t="n">
        <v>181900000</v>
      </c>
      <c r="K17" s="9" t="n">
        <v>167000000</v>
      </c>
      <c r="L17" s="9" t="n">
        <v>65100000</v>
      </c>
      <c r="M17" s="9" t="n">
        <v>45000000</v>
      </c>
      <c r="N17" s="9" t="n">
        <v>32500000</v>
      </c>
      <c r="O17" s="9" t="n">
        <v>13100000</v>
      </c>
      <c r="P17" s="9" t="n">
        <v>7500000</v>
      </c>
      <c r="Q17" s="9" t="n">
        <v>-13700000</v>
      </c>
      <c r="R17" s="9" t="n">
        <v>2800000</v>
      </c>
      <c r="S17" s="9" t="n">
        <v>-9900000</v>
      </c>
      <c r="T17" s="9" t="n">
        <v>30900000</v>
      </c>
      <c r="U17" s="9" t="n">
        <v>19700000</v>
      </c>
    </row>
    <row r="18">
      <c r="A18" s="6" t="inlineStr">
        <is>
          <t>Net income</t>
        </is>
      </c>
      <c r="B18" s="7" t="n">
        <v>252800000</v>
      </c>
      <c r="C18" s="7" t="n">
        <v>242000000</v>
      </c>
      <c r="D18" s="7" t="n">
        <v>352800000</v>
      </c>
      <c r="E18" s="7" t="n">
        <v>437900000</v>
      </c>
      <c r="F18" s="7" t="n">
        <v>507200000</v>
      </c>
      <c r="G18" s="7" t="n">
        <v>546200000</v>
      </c>
      <c r="H18" s="7" t="n">
        <v>580300000</v>
      </c>
      <c r="I18" s="7" t="n">
        <v>604000000</v>
      </c>
      <c r="J18" s="7" t="n">
        <v>666400000</v>
      </c>
      <c r="K18" s="7" t="n">
        <v>666600000</v>
      </c>
      <c r="L18" s="7" t="n">
        <v>419200000</v>
      </c>
      <c r="M18" s="7" t="n">
        <v>154700000</v>
      </c>
      <c r="N18" s="7" t="n">
        <v>129300000</v>
      </c>
      <c r="O18" s="7" t="n">
        <v>78400000</v>
      </c>
      <c r="P18" s="7" t="n">
        <v>-53600000</v>
      </c>
      <c r="Q18" s="7" t="n">
        <v>-154600000</v>
      </c>
      <c r="R18" s="7" t="n">
        <v>-18600000</v>
      </c>
      <c r="S18" s="7" t="n">
        <v>41700000</v>
      </c>
      <c r="T18" s="7" t="n">
        <v>62700000</v>
      </c>
      <c r="U18" s="7" t="n">
        <v>144200000</v>
      </c>
    </row>
    <row r="19">
      <c r="A19" s="8" t="inlineStr">
        <is>
          <t>CapEx</t>
        </is>
      </c>
      <c r="B19" s="9" t="n">
        <v>86300000</v>
      </c>
      <c r="C19" s="9" t="n">
        <v>78500000</v>
      </c>
      <c r="D19" s="9" t="n">
        <v>90700000</v>
      </c>
      <c r="E19" s="9" t="n">
        <v>114600000</v>
      </c>
      <c r="F19" s="9" t="n">
        <v>121900000</v>
      </c>
      <c r="G19" s="9" t="n">
        <v>110300000</v>
      </c>
      <c r="H19" s="9" t="n">
        <v>141300000</v>
      </c>
      <c r="I19" s="9" t="n">
        <v>112700000</v>
      </c>
      <c r="J19" s="9" t="n">
        <v>111100000</v>
      </c>
      <c r="K19" s="9" t="n">
        <v>74400000</v>
      </c>
      <c r="L19" s="9" t="n">
        <v>59500000</v>
      </c>
      <c r="M19" s="9" t="n">
        <v>40100000</v>
      </c>
      <c r="N19" s="9" t="n">
        <v>72900000</v>
      </c>
      <c r="O19" s="9" t="n">
        <v>20800000</v>
      </c>
      <c r="P19" s="9" t="n">
        <v>18100000</v>
      </c>
      <c r="Q19" s="9" t="n">
        <v>14200000</v>
      </c>
      <c r="R19" s="9" t="n">
        <v>17900000</v>
      </c>
      <c r="S19" s="9" t="n">
        <v>36500000</v>
      </c>
      <c r="T19" s="9" t="n">
        <v>22500000</v>
      </c>
      <c r="U19" s="9" t="n">
        <v>14200000</v>
      </c>
    </row>
    <row r="20">
      <c r="A20" s="8" t="inlineStr">
        <is>
          <t>Gross margin</t>
        </is>
      </c>
      <c r="B20" s="10">
        <f>IFERROR(B9/B7,0)</f>
        <v/>
      </c>
      <c r="C20" s="10">
        <f>IFERROR(C9/C7,0)</f>
        <v/>
      </c>
      <c r="D20" s="10">
        <f>IFERROR(D9/D7,0)</f>
        <v/>
      </c>
      <c r="E20" s="10">
        <f>IFERROR(E9/E7,0)</f>
        <v/>
      </c>
      <c r="F20" s="10">
        <f>IFERROR(F9/F7,0)</f>
        <v/>
      </c>
      <c r="G20" s="10">
        <f>IFERROR(G9/G7,0)</f>
        <v/>
      </c>
      <c r="H20" s="10">
        <f>IFERROR(H9/H7,0)</f>
        <v/>
      </c>
      <c r="I20" s="10">
        <f>IFERROR(I9/I7,0)</f>
        <v/>
      </c>
      <c r="J20" s="10">
        <f>IFERROR(J9/J7,0)</f>
        <v/>
      </c>
      <c r="K20" s="10">
        <f>IFERROR(K9/K7,0)</f>
        <v/>
      </c>
      <c r="L20" s="10">
        <f>IFERROR(L9/L7,0)</f>
        <v/>
      </c>
      <c r="M20" s="10">
        <f>IFERROR(M9/M7,0)</f>
        <v/>
      </c>
      <c r="N20" s="10">
        <f>IFERROR(N9/N7,0)</f>
        <v/>
      </c>
      <c r="O20" s="10">
        <f>IFERROR(O9/O7,0)</f>
        <v/>
      </c>
      <c r="P20" s="10">
        <f>IFERROR(P9/P7,0)</f>
        <v/>
      </c>
      <c r="Q20" s="10">
        <f>IFERROR(Q9/Q7,0)</f>
        <v/>
      </c>
      <c r="R20" s="10">
        <f>IFERROR(R9/R7,0)</f>
        <v/>
      </c>
      <c r="S20" s="10">
        <f>IFERROR(S9/S7,0)</f>
        <v/>
      </c>
      <c r="T20" s="10">
        <f>IFERROR(T9/T7,0)</f>
        <v/>
      </c>
      <c r="U20" s="10">
        <f>IFERROR(U9/U7,0)</f>
        <v/>
      </c>
    </row>
    <row r="21">
      <c r="A21" s="8" t="inlineStr">
        <is>
          <t>Operating margin</t>
        </is>
      </c>
      <c r="B21" s="10">
        <f>IFERROR(B14/B7,0)</f>
        <v/>
      </c>
      <c r="C21" s="10">
        <f>IFERROR(C14/C7,0)</f>
        <v/>
      </c>
      <c r="D21" s="10">
        <f>IFERROR(D14/D7,0)</f>
        <v/>
      </c>
      <c r="E21" s="10">
        <f>IFERROR(E14/E7,0)</f>
        <v/>
      </c>
      <c r="F21" s="10">
        <f>IFERROR(F14/F7,0)</f>
        <v/>
      </c>
      <c r="G21" s="10">
        <f>IFERROR(G14/G7,0)</f>
        <v/>
      </c>
      <c r="H21" s="10">
        <f>IFERROR(H14/H7,0)</f>
        <v/>
      </c>
      <c r="I21" s="10">
        <f>IFERROR(I14/I7,0)</f>
        <v/>
      </c>
      <c r="J21" s="10">
        <f>IFERROR(J14/J7,0)</f>
        <v/>
      </c>
      <c r="K21" s="10">
        <f>IFERROR(K14/K7,0)</f>
        <v/>
      </c>
      <c r="L21" s="10">
        <f>IFERROR(L14/L7,0)</f>
        <v/>
      </c>
      <c r="M21" s="10">
        <f>IFERROR(M14/M7,0)</f>
        <v/>
      </c>
      <c r="N21" s="10">
        <f>IFERROR(N14/N7,0)</f>
        <v/>
      </c>
      <c r="O21" s="10">
        <f>IFERROR(O14/O7,0)</f>
        <v/>
      </c>
      <c r="P21" s="10">
        <f>IFERROR(P14/P7,0)</f>
        <v/>
      </c>
      <c r="Q21" s="10">
        <f>IFERROR(Q14/Q7,0)</f>
        <v/>
      </c>
      <c r="R21" s="10">
        <f>IFERROR(R14/R7,0)</f>
        <v/>
      </c>
      <c r="S21" s="10">
        <f>IFERROR(S14/S7,0)</f>
        <v/>
      </c>
      <c r="T21" s="10">
        <f>IFERROR(T14/T7,0)</f>
        <v/>
      </c>
      <c r="U21" s="10">
        <f>IFERROR(U14/U7,0)</f>
        <v/>
      </c>
    </row>
    <row r="22">
      <c r="A22" s="8" t="inlineStr">
        <is>
          <t>Net margin</t>
        </is>
      </c>
      <c r="B22" s="10">
        <f>IFERROR(B18/B7,0)</f>
        <v/>
      </c>
      <c r="C22" s="10">
        <f>IFERROR(C18/C7,0)</f>
        <v/>
      </c>
      <c r="D22" s="10">
        <f>IFERROR(D18/D7,0)</f>
        <v/>
      </c>
      <c r="E22" s="10">
        <f>IFERROR(E18/E7,0)</f>
        <v/>
      </c>
      <c r="F22" s="10">
        <f>IFERROR(F18/F7,0)</f>
        <v/>
      </c>
      <c r="G22" s="10">
        <f>IFERROR(G18/G7,0)</f>
        <v/>
      </c>
      <c r="H22" s="10">
        <f>IFERROR(H18/H7,0)</f>
        <v/>
      </c>
      <c r="I22" s="10">
        <f>IFERROR(I18/I7,0)</f>
        <v/>
      </c>
      <c r="J22" s="10">
        <f>IFERROR(J18/J7,0)</f>
        <v/>
      </c>
      <c r="K22" s="10">
        <f>IFERROR(K18/K7,0)</f>
        <v/>
      </c>
      <c r="L22" s="10">
        <f>IFERROR(L18/L7,0)</f>
        <v/>
      </c>
      <c r="M22" s="10">
        <f>IFERROR(M18/M7,0)</f>
        <v/>
      </c>
      <c r="N22" s="10">
        <f>IFERROR(N18/N7,0)</f>
        <v/>
      </c>
      <c r="O22" s="10">
        <f>IFERROR(O18/O7,0)</f>
        <v/>
      </c>
      <c r="P22" s="10">
        <f>IFERROR(P18/P7,0)</f>
        <v/>
      </c>
      <c r="Q22" s="10">
        <f>IFERROR(Q18/Q7,0)</f>
        <v/>
      </c>
      <c r="R22" s="10">
        <f>IFERROR(R18/R7,0)</f>
        <v/>
      </c>
      <c r="S22" s="10">
        <f>IFERROR(S18/S7,0)</f>
        <v/>
      </c>
      <c r="T22" s="10">
        <f>IFERROR(T18/T7,0)</f>
        <v/>
      </c>
      <c r="U22" s="10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Microchip Technology (MCHP) | 5-Year Quarterly Balance Sheet</t>
        </is>
      </c>
    </row>
    <row r="2" ht="34" customHeight="1">
      <c r="A2" s="2" t="inlineStr">
        <is>
          <t>Source: SEC companyfacts and Microchip Technology filings through FY2026 Q4. USD millions.</t>
        </is>
      </c>
    </row>
    <row r="4">
      <c r="A4" s="3" t="inlineStr">
        <is>
          <t>Line Item</t>
        </is>
      </c>
      <c r="B4" s="3" t="inlineStr">
        <is>
          <t>FY2022 Q1</t>
        </is>
      </c>
      <c r="C4" s="3" t="inlineStr">
        <is>
          <t>FY2022 Q2</t>
        </is>
      </c>
      <c r="D4" s="3" t="inlineStr">
        <is>
          <t>FY2022 Q3</t>
        </is>
      </c>
      <c r="E4" s="3" t="inlineStr">
        <is>
          <t>FY2022 Q4</t>
        </is>
      </c>
      <c r="F4" s="3" t="inlineStr">
        <is>
          <t>FY2023 Q1</t>
        </is>
      </c>
      <c r="G4" s="3" t="inlineStr">
        <is>
          <t>FY2023 Q2</t>
        </is>
      </c>
      <c r="H4" s="3" t="inlineStr">
        <is>
          <t>FY2023 Q3</t>
        </is>
      </c>
      <c r="I4" s="3" t="inlineStr">
        <is>
          <t>FY2023 Q4</t>
        </is>
      </c>
      <c r="J4" s="3" t="inlineStr">
        <is>
          <t>FY2024 Q1</t>
        </is>
      </c>
      <c r="K4" s="3" t="inlineStr">
        <is>
          <t>FY2024 Q2</t>
        </is>
      </c>
      <c r="L4" s="3" t="inlineStr">
        <is>
          <t>FY2024 Q3</t>
        </is>
      </c>
      <c r="M4" s="3" t="inlineStr">
        <is>
          <t>FY2024 Q4</t>
        </is>
      </c>
      <c r="N4" s="3" t="inlineStr">
        <is>
          <t>FY2025 Q1</t>
        </is>
      </c>
      <c r="O4" s="3" t="inlineStr">
        <is>
          <t>FY2025 Q2</t>
        </is>
      </c>
      <c r="P4" s="3" t="inlineStr">
        <is>
          <t>FY2025 Q3</t>
        </is>
      </c>
      <c r="Q4" s="3" t="inlineStr">
        <is>
          <t>FY2025 Q4</t>
        </is>
      </c>
      <c r="R4" s="3" t="inlineStr">
        <is>
          <t>FY2026 Q1</t>
        </is>
      </c>
      <c r="S4" s="3" t="inlineStr">
        <is>
          <t>FY2026 Q2</t>
        </is>
      </c>
      <c r="T4" s="3" t="inlineStr">
        <is>
          <t>FY2026 Q3</t>
        </is>
      </c>
      <c r="U4" s="3" t="inlineStr">
        <is>
          <t>FY2026 Q4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8" t="inlineStr">
        <is>
          <t>Cash &amp; equivalents</t>
        </is>
      </c>
      <c r="B7" s="9" t="n">
        <v>277700000</v>
      </c>
      <c r="C7" s="9" t="n">
        <v>253300000</v>
      </c>
      <c r="D7" s="9" t="n">
        <v>313500000</v>
      </c>
      <c r="E7" s="9" t="n">
        <v>317400000</v>
      </c>
      <c r="F7" s="9" t="n">
        <v>377100000</v>
      </c>
      <c r="G7" s="9" t="n">
        <v>304800000</v>
      </c>
      <c r="H7" s="9" t="n">
        <v>288900000</v>
      </c>
      <c r="I7" s="9" t="n">
        <v>234000000</v>
      </c>
      <c r="J7" s="9" t="n">
        <v>271200000</v>
      </c>
      <c r="K7" s="9" t="n">
        <v>256600000</v>
      </c>
      <c r="L7" s="9" t="n">
        <v>281000000</v>
      </c>
      <c r="M7" s="9" t="n">
        <v>319700000</v>
      </c>
      <c r="N7" s="9" t="n">
        <v>315100000</v>
      </c>
      <c r="O7" s="9" t="n">
        <v>286100000</v>
      </c>
      <c r="P7" s="9" t="n">
        <v>586000000</v>
      </c>
      <c r="Q7" s="9" t="n">
        <v>771700000</v>
      </c>
      <c r="R7" s="9" t="n">
        <v>566500000</v>
      </c>
      <c r="S7" s="9" t="n">
        <v>236800000</v>
      </c>
      <c r="T7" s="9" t="n">
        <v>250700000</v>
      </c>
      <c r="U7" s="9" t="n">
        <v>240300000</v>
      </c>
    </row>
    <row r="8">
      <c r="A8" s="8" t="inlineStr">
        <is>
          <t>Accounts receivable</t>
        </is>
      </c>
      <c r="B8" s="9" t="n">
        <v>1000700000</v>
      </c>
      <c r="C8" s="9" t="n">
        <v>985600000</v>
      </c>
      <c r="D8" s="9" t="n">
        <v>930100000</v>
      </c>
      <c r="E8" s="9" t="n">
        <v>1072600000</v>
      </c>
      <c r="F8" s="9" t="n">
        <v>1145000000</v>
      </c>
      <c r="G8" s="9" t="n">
        <v>1133200000</v>
      </c>
      <c r="H8" s="9" t="n">
        <v>1175000000</v>
      </c>
      <c r="I8" s="9" t="n">
        <v>1305300000</v>
      </c>
      <c r="J8" s="9" t="n">
        <v>1465000000</v>
      </c>
      <c r="K8" s="9" t="n">
        <v>1706200000</v>
      </c>
      <c r="L8" s="9" t="n">
        <v>1398100000</v>
      </c>
      <c r="M8" s="9" t="n">
        <v>1143700000</v>
      </c>
      <c r="N8" s="9" t="n">
        <v>1095800000</v>
      </c>
      <c r="O8" s="9" t="n">
        <v>1044300000</v>
      </c>
      <c r="P8" s="9" t="n">
        <v>857200000</v>
      </c>
      <c r="Q8" s="9" t="n">
        <v>689700000</v>
      </c>
      <c r="R8" s="9" t="n">
        <v>765500000</v>
      </c>
      <c r="S8" s="9" t="n">
        <v>746200000</v>
      </c>
      <c r="T8" s="9" t="n">
        <v>731200000</v>
      </c>
      <c r="U8" s="9" t="n">
        <v>894700000</v>
      </c>
    </row>
    <row r="9">
      <c r="A9" s="8" t="inlineStr">
        <is>
          <t>Inventory</t>
        </is>
      </c>
      <c r="B9" s="9" t="n">
        <v>683800000</v>
      </c>
      <c r="C9" s="9" t="n">
        <v>713600000</v>
      </c>
      <c r="D9" s="9" t="n">
        <v>768200000</v>
      </c>
      <c r="E9" s="9" t="n">
        <v>854400000</v>
      </c>
      <c r="F9" s="9" t="n">
        <v>911800000</v>
      </c>
      <c r="G9" s="9" t="n">
        <v>1030300000</v>
      </c>
      <c r="H9" s="9" t="n">
        <v>1165400000</v>
      </c>
      <c r="I9" s="9" t="n">
        <v>1324900000</v>
      </c>
      <c r="J9" s="9" t="n">
        <v>1336400000</v>
      </c>
      <c r="K9" s="9" t="n">
        <v>1330900000</v>
      </c>
      <c r="L9" s="9" t="n">
        <v>1311100000</v>
      </c>
      <c r="M9" s="9" t="n">
        <v>1316000000</v>
      </c>
      <c r="N9" s="9" t="n">
        <v>1308000000</v>
      </c>
      <c r="O9" s="9" t="n">
        <v>1339600000</v>
      </c>
      <c r="P9" s="9" t="n">
        <v>1356300000</v>
      </c>
      <c r="Q9" s="9" t="n">
        <v>1293500000</v>
      </c>
      <c r="R9" s="9" t="n">
        <v>1169100000</v>
      </c>
      <c r="S9" s="9" t="n">
        <v>1095300000</v>
      </c>
      <c r="T9" s="9" t="n">
        <v>1057700000</v>
      </c>
      <c r="U9" s="9" t="n">
        <v>1035400000</v>
      </c>
    </row>
    <row r="10">
      <c r="A10" s="8" t="inlineStr">
        <is>
          <t>Other current assets</t>
        </is>
      </c>
      <c r="B10" s="9" t="n">
        <v>192900000</v>
      </c>
      <c r="C10" s="9" t="n">
        <v>194600000</v>
      </c>
      <c r="D10" s="9" t="n">
        <v>186700000</v>
      </c>
      <c r="E10" s="9" t="n">
        <v>206200000</v>
      </c>
      <c r="F10" s="9" t="n">
        <v>207300000</v>
      </c>
      <c r="G10" s="9" t="n">
        <v>205700000</v>
      </c>
      <c r="H10" s="9" t="n">
        <v>204400000</v>
      </c>
      <c r="I10" s="9" t="n">
        <v>205100000</v>
      </c>
      <c r="J10" s="9" t="n">
        <v>197000000</v>
      </c>
      <c r="K10" s="9" t="n">
        <v>232700000</v>
      </c>
      <c r="L10" s="9" t="n">
        <v>229400000</v>
      </c>
      <c r="M10" s="9" t="n">
        <v>233600000</v>
      </c>
      <c r="N10" s="9" t="n">
        <v>229400000</v>
      </c>
      <c r="O10" s="9" t="n">
        <v>235500000</v>
      </c>
      <c r="P10" s="9" t="n">
        <v>196300000</v>
      </c>
      <c r="Q10" s="9" t="n">
        <v>236400000</v>
      </c>
      <c r="R10" s="9" t="n">
        <v>252700000</v>
      </c>
      <c r="S10" s="9" t="n">
        <v>272000000</v>
      </c>
      <c r="T10" s="9" t="n">
        <v>251000000</v>
      </c>
      <c r="U10" s="9" t="n">
        <v>207200000</v>
      </c>
    </row>
    <row r="11">
      <c r="A11" s="6" t="inlineStr">
        <is>
          <t>Total current assets</t>
        </is>
      </c>
      <c r="B11" s="7" t="n">
        <v>2157100000</v>
      </c>
      <c r="C11" s="7" t="n">
        <v>2149100000</v>
      </c>
      <c r="D11" s="7" t="n">
        <v>2200500000</v>
      </c>
      <c r="E11" s="7" t="n">
        <v>2452600000</v>
      </c>
      <c r="F11" s="7" t="n">
        <v>2643200000</v>
      </c>
      <c r="G11" s="7" t="n">
        <v>2676000000</v>
      </c>
      <c r="H11" s="7" t="n">
        <v>2833700000</v>
      </c>
      <c r="I11" s="7" t="n">
        <v>3069300000</v>
      </c>
      <c r="J11" s="7" t="n">
        <v>3269600000</v>
      </c>
      <c r="K11" s="7" t="n">
        <v>3526400000</v>
      </c>
      <c r="L11" s="7" t="n">
        <v>3219600000</v>
      </c>
      <c r="M11" s="7" t="n">
        <v>3013000000</v>
      </c>
      <c r="N11" s="7" t="n">
        <v>2948300000</v>
      </c>
      <c r="O11" s="7" t="n">
        <v>2905500000</v>
      </c>
      <c r="P11" s="7" t="n">
        <v>2995800000</v>
      </c>
      <c r="Q11" s="7" t="n">
        <v>2991300000</v>
      </c>
      <c r="R11" s="7" t="n">
        <v>2753800000</v>
      </c>
      <c r="S11" s="7" t="n">
        <v>2350300000</v>
      </c>
      <c r="T11" s="7" t="n">
        <v>2290600000</v>
      </c>
      <c r="U11" s="7" t="n">
        <v>2377600000</v>
      </c>
    </row>
    <row r="12">
      <c r="A12" s="8" t="inlineStr">
        <is>
          <t>PP&amp;E / finance lease ROU assets</t>
        </is>
      </c>
      <c r="B12" s="9" t="n">
        <v>892200000</v>
      </c>
      <c r="C12" s="9" t="n">
        <v>923700000</v>
      </c>
      <c r="D12" s="9" t="n">
        <v>929900000</v>
      </c>
      <c r="E12" s="9" t="n">
        <v>967900000</v>
      </c>
      <c r="F12" s="9" t="n">
        <v>994900000</v>
      </c>
      <c r="G12" s="9" t="n">
        <v>1088300000</v>
      </c>
      <c r="H12" s="9" t="n">
        <v>1113700000</v>
      </c>
      <c r="I12" s="9" t="n">
        <v>1177900000</v>
      </c>
      <c r="J12" s="9" t="n">
        <v>1185700000</v>
      </c>
      <c r="K12" s="9" t="n">
        <v>1206900000</v>
      </c>
      <c r="L12" s="9" t="n">
        <v>1208300000</v>
      </c>
      <c r="M12" s="9" t="n">
        <v>1194600000</v>
      </c>
      <c r="N12" s="9" t="n">
        <v>1196200000</v>
      </c>
      <c r="O12" s="9" t="n">
        <v>1171200000</v>
      </c>
      <c r="P12" s="9" t="n">
        <v>1152100000</v>
      </c>
      <c r="Q12" s="9" t="n">
        <v>1183700000</v>
      </c>
      <c r="R12" s="9" t="n">
        <v>1153900000</v>
      </c>
      <c r="S12" s="9" t="n">
        <v>1153500000</v>
      </c>
      <c r="T12" s="9" t="n">
        <v>1130000000</v>
      </c>
      <c r="U12" s="9" t="n">
        <v>1106700000</v>
      </c>
    </row>
    <row r="13">
      <c r="A13" s="8" t="inlineStr">
        <is>
          <t>Goodwill</t>
        </is>
      </c>
      <c r="B13" s="9" t="n">
        <v>6670600000</v>
      </c>
      <c r="C13" s="9" t="n">
        <v>6673600000</v>
      </c>
      <c r="D13" s="9" t="n">
        <v>6673600000</v>
      </c>
      <c r="E13" s="9" t="n">
        <v>6673600000</v>
      </c>
      <c r="F13" s="9" t="n">
        <v>6673600000</v>
      </c>
      <c r="G13" s="9" t="n">
        <v>6673600000</v>
      </c>
      <c r="H13" s="9" t="n">
        <v>6673600000</v>
      </c>
      <c r="I13" s="9" t="n">
        <v>6673600000</v>
      </c>
      <c r="J13" s="9" t="n">
        <v>6675400000</v>
      </c>
      <c r="K13" s="9" t="n">
        <v>6675400000</v>
      </c>
      <c r="L13" s="9" t="n">
        <v>6675400000</v>
      </c>
      <c r="M13" s="9" t="n">
        <v>6675400000</v>
      </c>
      <c r="N13" s="9" t="n">
        <v>6681900000</v>
      </c>
      <c r="O13" s="9" t="n">
        <v>6681900000</v>
      </c>
      <c r="P13" s="9" t="n">
        <v>6684800000</v>
      </c>
      <c r="Q13" s="9" t="n">
        <v>6684800000</v>
      </c>
      <c r="R13" s="9" t="n">
        <v>6695400000</v>
      </c>
      <c r="S13" s="9" t="n">
        <v>6695500000</v>
      </c>
      <c r="T13" s="9" t="n">
        <v>6695500000</v>
      </c>
      <c r="U13" s="9" t="n">
        <v>6695500000</v>
      </c>
    </row>
    <row r="14">
      <c r="A14" s="8" t="inlineStr">
        <is>
          <t>Intangible assets</t>
        </is>
      </c>
      <c r="B14" s="9" t="n">
        <v>4581400000</v>
      </c>
      <c r="C14" s="9" t="n">
        <v>4479800000</v>
      </c>
      <c r="D14" s="9" t="n">
        <v>4256300000</v>
      </c>
      <c r="E14" s="9" t="n">
        <v>4043100000</v>
      </c>
      <c r="F14" s="9" t="n">
        <v>3869400000</v>
      </c>
      <c r="G14" s="9" t="n">
        <v>3704900000</v>
      </c>
      <c r="H14" s="9" t="n">
        <v>3544800000</v>
      </c>
      <c r="I14" s="9" t="n">
        <v>3369000000</v>
      </c>
      <c r="J14" s="9" t="n">
        <v>3252800000</v>
      </c>
      <c r="K14" s="9" t="n">
        <v>3088800000</v>
      </c>
      <c r="L14" s="9" t="n">
        <v>2936500000</v>
      </c>
      <c r="M14" s="9" t="n">
        <v>2781800000</v>
      </c>
      <c r="N14" s="9" t="n">
        <v>2775500000</v>
      </c>
      <c r="O14" s="9" t="n">
        <v>2654500000</v>
      </c>
      <c r="P14" s="9" t="n">
        <v>2518200000</v>
      </c>
      <c r="Q14" s="9" t="n">
        <v>2389000000</v>
      </c>
      <c r="R14" s="9" t="n">
        <v>2292200000</v>
      </c>
      <c r="S14" s="9" t="n">
        <v>2169500000</v>
      </c>
      <c r="T14" s="9" t="n">
        <v>2099100000</v>
      </c>
      <c r="U14" s="9" t="n">
        <v>2033400000</v>
      </c>
    </row>
    <row r="15">
      <c r="A15" s="8" t="inlineStr">
        <is>
          <t>Other non-current assets</t>
        </is>
      </c>
      <c r="B15" s="9" t="n">
        <v>1976500000</v>
      </c>
      <c r="C15" s="9" t="n">
        <v>1988800000</v>
      </c>
      <c r="D15" s="9" t="n">
        <v>1986900000</v>
      </c>
      <c r="E15" s="9" t="n">
        <v>2062300000</v>
      </c>
      <c r="F15" s="9" t="n">
        <v>2027300000</v>
      </c>
      <c r="G15" s="9" t="n">
        <v>1998300000</v>
      </c>
      <c r="H15" s="9" t="n">
        <v>1950300000</v>
      </c>
      <c r="I15" s="9" t="n">
        <v>2080500000</v>
      </c>
      <c r="J15" s="9" t="n">
        <v>2111100000</v>
      </c>
      <c r="K15" s="9" t="n">
        <v>2103900000</v>
      </c>
      <c r="L15" s="9" t="n">
        <v>2103200000</v>
      </c>
      <c r="M15" s="9" t="n">
        <v>2208400000</v>
      </c>
      <c r="N15" s="9" t="n">
        <v>2237800000</v>
      </c>
      <c r="O15" s="9" t="n">
        <v>2209200000</v>
      </c>
      <c r="P15" s="9" t="n">
        <v>2281300000</v>
      </c>
      <c r="Q15" s="9" t="n">
        <v>2125800000</v>
      </c>
      <c r="R15" s="9" t="n">
        <v>2084200000</v>
      </c>
      <c r="S15" s="9" t="n">
        <v>2100900000</v>
      </c>
      <c r="T15" s="9" t="n">
        <v>2110300000</v>
      </c>
      <c r="U15" s="9" t="n">
        <v>2156900000</v>
      </c>
    </row>
    <row r="16">
      <c r="A16" s="6" t="inlineStr">
        <is>
          <t>Total assets</t>
        </is>
      </c>
      <c r="B16" s="7" t="n">
        <v>16277800000</v>
      </c>
      <c r="C16" s="7" t="n">
        <v>16215000000</v>
      </c>
      <c r="D16" s="7" t="n">
        <v>16047200000</v>
      </c>
      <c r="E16" s="7" t="n">
        <v>16199500000</v>
      </c>
      <c r="F16" s="7" t="n">
        <v>16208400000</v>
      </c>
      <c r="G16" s="7" t="n">
        <v>16141100000</v>
      </c>
      <c r="H16" s="7" t="n">
        <v>16116100000</v>
      </c>
      <c r="I16" s="7" t="n">
        <v>16370300000</v>
      </c>
      <c r="J16" s="7" t="n">
        <v>16494600000</v>
      </c>
      <c r="K16" s="7" t="n">
        <v>16601400000</v>
      </c>
      <c r="L16" s="7" t="n">
        <v>16143000000</v>
      </c>
      <c r="M16" s="7" t="n">
        <v>15873200000</v>
      </c>
      <c r="N16" s="7" t="n">
        <v>15839700000</v>
      </c>
      <c r="O16" s="7" t="n">
        <v>15622300000</v>
      </c>
      <c r="P16" s="7" t="n">
        <v>15632200000</v>
      </c>
      <c r="Q16" s="7" t="n">
        <v>15374600000</v>
      </c>
      <c r="R16" s="7" t="n">
        <v>14979500000</v>
      </c>
      <c r="S16" s="7" t="n">
        <v>14469700000</v>
      </c>
      <c r="T16" s="7" t="n">
        <v>14325500000</v>
      </c>
      <c r="U16" s="7" t="n">
        <v>14370100000</v>
      </c>
    </row>
    <row r="17">
      <c r="A17" s="8" t="n"/>
      <c r="B17" s="11" t="n"/>
      <c r="C17" s="11" t="n"/>
      <c r="D17" s="11" t="n"/>
      <c r="E17" s="11" t="n"/>
      <c r="F17" s="11" t="n"/>
      <c r="G17" s="11" t="n"/>
      <c r="H17" s="11" t="n"/>
      <c r="I17" s="11" t="n"/>
      <c r="J17" s="11" t="n"/>
      <c r="K17" s="11" t="n"/>
      <c r="L17" s="11" t="n"/>
      <c r="M17" s="11" t="n"/>
      <c r="N17" s="11" t="n"/>
      <c r="O17" s="11" t="n"/>
      <c r="P17" s="11" t="n"/>
      <c r="Q17" s="11" t="n"/>
      <c r="R17" s="11" t="n"/>
      <c r="S17" s="11" t="n"/>
      <c r="T17" s="11" t="n"/>
      <c r="U17" s="11" t="n"/>
    </row>
    <row r="18">
      <c r="A18" s="8" t="inlineStr">
        <is>
          <t>Accounts payable &amp; accrued liabilities</t>
        </is>
      </c>
      <c r="B18" s="9" t="n">
        <v>1089100000</v>
      </c>
      <c r="C18" s="9" t="n">
        <v>1121800000</v>
      </c>
      <c r="D18" s="9" t="n">
        <v>1218700000</v>
      </c>
      <c r="E18" s="9" t="n">
        <v>1399000000</v>
      </c>
      <c r="F18" s="9" t="n">
        <v>1485400000</v>
      </c>
      <c r="G18" s="9" t="n">
        <v>1539800000</v>
      </c>
      <c r="H18" s="9" t="n">
        <v>1611100000</v>
      </c>
      <c r="I18" s="9" t="n">
        <v>1720400000</v>
      </c>
      <c r="J18" s="9" t="n">
        <v>1820900000</v>
      </c>
      <c r="K18" s="9" t="n">
        <v>1751500000</v>
      </c>
      <c r="L18" s="9" t="n">
        <v>1631100000</v>
      </c>
      <c r="M18" s="9" t="n">
        <v>1520000000</v>
      </c>
      <c r="N18" s="9" t="n">
        <v>1520300000</v>
      </c>
      <c r="O18" s="9" t="n">
        <v>1339400000</v>
      </c>
      <c r="P18" s="9" t="n">
        <v>1330300000</v>
      </c>
      <c r="Q18" s="9" t="n">
        <v>1155100000</v>
      </c>
      <c r="R18" s="9" t="n">
        <v>1190400000</v>
      </c>
      <c r="S18" s="9" t="n">
        <v>1043800000</v>
      </c>
      <c r="T18" s="9" t="n">
        <v>1059300000</v>
      </c>
      <c r="U18" s="9" t="n">
        <v>1136300000</v>
      </c>
    </row>
    <row r="19">
      <c r="A19" s="8" t="inlineStr">
        <is>
          <t>Other current liabilities</t>
        </is>
      </c>
      <c r="B19" s="11">
        <f>B20-B18</f>
        <v/>
      </c>
      <c r="C19" s="11">
        <f>C20-C18</f>
        <v/>
      </c>
      <c r="D19" s="11">
        <f>D20-D18</f>
        <v/>
      </c>
      <c r="E19" s="11">
        <f>E20-E18</f>
        <v/>
      </c>
      <c r="F19" s="11">
        <f>F20-F18</f>
        <v/>
      </c>
      <c r="G19" s="11">
        <f>G20-G18</f>
        <v/>
      </c>
      <c r="H19" s="11">
        <f>H20-H18</f>
        <v/>
      </c>
      <c r="I19" s="11">
        <f>I20-I18</f>
        <v/>
      </c>
      <c r="J19" s="11">
        <f>J20-J18</f>
        <v/>
      </c>
      <c r="K19" s="11">
        <f>K20-K18</f>
        <v/>
      </c>
      <c r="L19" s="11">
        <f>L20-L18</f>
        <v/>
      </c>
      <c r="M19" s="11">
        <f>M20-M18</f>
        <v/>
      </c>
      <c r="N19" s="11">
        <f>N20-N18</f>
        <v/>
      </c>
      <c r="O19" s="11">
        <f>O20-O18</f>
        <v/>
      </c>
      <c r="P19" s="11">
        <f>P20-P18</f>
        <v/>
      </c>
      <c r="Q19" s="11">
        <f>Q20-Q18</f>
        <v/>
      </c>
      <c r="R19" s="11">
        <f>R20-R18</f>
        <v/>
      </c>
      <c r="S19" s="11">
        <f>S20-S18</f>
        <v/>
      </c>
      <c r="T19" s="11">
        <f>T20-T18</f>
        <v/>
      </c>
      <c r="U19" s="11">
        <f>U20-U18</f>
        <v/>
      </c>
    </row>
    <row r="20">
      <c r="A20" s="8" t="inlineStr">
        <is>
          <t>Total current liabilities</t>
        </is>
      </c>
      <c r="B20" s="9" t="n">
        <v>1089100000</v>
      </c>
      <c r="C20" s="9" t="n">
        <v>1121800000</v>
      </c>
      <c r="D20" s="9" t="n">
        <v>1218700000</v>
      </c>
      <c r="E20" s="9" t="n">
        <v>1399000000</v>
      </c>
      <c r="F20" s="9" t="n">
        <v>1485400000</v>
      </c>
      <c r="G20" s="9" t="n">
        <v>2538400000</v>
      </c>
      <c r="H20" s="9" t="n">
        <v>1611100000</v>
      </c>
      <c r="I20" s="9" t="n">
        <v>3118600000</v>
      </c>
      <c r="J20" s="9" t="n">
        <v>3219600000</v>
      </c>
      <c r="K20" s="9" t="n">
        <v>3412600000</v>
      </c>
      <c r="L20" s="9" t="n">
        <v>3293200000</v>
      </c>
      <c r="M20" s="9" t="n">
        <v>2519400000</v>
      </c>
      <c r="N20" s="9" t="n">
        <v>1520300000</v>
      </c>
      <c r="O20" s="9" t="n">
        <v>3285700000</v>
      </c>
      <c r="P20" s="9" t="n">
        <v>1330300000</v>
      </c>
      <c r="Q20" s="9" t="n">
        <v>1155100000</v>
      </c>
      <c r="R20" s="9" t="n">
        <v>1190400000</v>
      </c>
      <c r="S20" s="9" t="n">
        <v>1043800000</v>
      </c>
      <c r="T20" s="9" t="n">
        <v>1059300000</v>
      </c>
      <c r="U20" s="9" t="n">
        <v>1136300000</v>
      </c>
    </row>
    <row r="21">
      <c r="A21" s="8" t="inlineStr">
        <is>
          <t>Debt &amp; capital lease obligations</t>
        </is>
      </c>
      <c r="B21" s="9" t="n">
        <v>8527400000</v>
      </c>
      <c r="C21" s="9" t="n">
        <v>8200600000</v>
      </c>
      <c r="D21" s="9" t="n">
        <v>7868500000</v>
      </c>
      <c r="E21" s="9" t="n">
        <v>7687400000</v>
      </c>
      <c r="F21" s="9" t="n">
        <v>7563900000</v>
      </c>
      <c r="G21" s="9" t="n">
        <v>8302100000</v>
      </c>
      <c r="H21" s="9" t="n">
        <v>6588700000</v>
      </c>
      <c r="I21" s="9" t="n">
        <v>7838100000</v>
      </c>
      <c r="J21" s="9" t="n">
        <v>7429600000</v>
      </c>
      <c r="K21" s="9" t="n">
        <v>7736900000</v>
      </c>
      <c r="L21" s="9" t="n">
        <v>7357500000</v>
      </c>
      <c r="M21" s="9" t="n">
        <v>6999200000</v>
      </c>
      <c r="N21" s="9" t="n">
        <v>6167900000</v>
      </c>
      <c r="O21" s="9" t="n">
        <v>8369200000</v>
      </c>
      <c r="P21" s="9" t="n">
        <v>6749500000</v>
      </c>
      <c r="Q21" s="9" t="n">
        <v>5630400000</v>
      </c>
      <c r="R21" s="9" t="n">
        <v>5458100000</v>
      </c>
      <c r="S21" s="9" t="n">
        <v>5375900000</v>
      </c>
      <c r="T21" s="9" t="n">
        <v>5366000000</v>
      </c>
      <c r="U21" s="9" t="n">
        <v>5496400000</v>
      </c>
    </row>
    <row r="22">
      <c r="A22" s="8" t="inlineStr">
        <is>
          <t>Other non-current liabilities</t>
        </is>
      </c>
      <c r="B22" s="11" t="n"/>
      <c r="C22" s="11" t="n"/>
      <c r="D22" s="11" t="n"/>
      <c r="E22" s="11" t="n"/>
      <c r="F22" s="11" t="n"/>
      <c r="G22" s="11" t="n"/>
      <c r="H22" s="11" t="n"/>
      <c r="I22" s="11" t="n"/>
      <c r="J22" s="11" t="n"/>
      <c r="K22" s="11" t="n"/>
      <c r="L22" s="11" t="n"/>
      <c r="M22" s="11" t="n"/>
      <c r="N22" s="11" t="n"/>
      <c r="O22" s="11" t="n"/>
      <c r="P22" s="11" t="n"/>
      <c r="Q22" s="11" t="n"/>
      <c r="R22" s="11" t="n"/>
      <c r="S22" s="11" t="n"/>
      <c r="T22" s="11" t="n"/>
      <c r="U22" s="11" t="n"/>
    </row>
    <row r="23">
      <c r="A23" s="6" t="inlineStr">
        <is>
          <t>Total liabilities</t>
        </is>
      </c>
      <c r="B23" s="12" t="n"/>
      <c r="C23" s="12" t="n"/>
      <c r="D23" s="12" t="n"/>
      <c r="E23" s="12" t="n"/>
      <c r="F23" s="12" t="n"/>
      <c r="G23" s="12" t="n"/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</row>
    <row r="24">
      <c r="A24" s="6" t="inlineStr">
        <is>
          <t>Stockholders’ equity</t>
        </is>
      </c>
      <c r="B24" s="7" t="n">
        <v>5519900000</v>
      </c>
      <c r="C24" s="7" t="n">
        <v>5702900000</v>
      </c>
      <c r="D24" s="7" t="n">
        <v>5803300000</v>
      </c>
      <c r="E24" s="7" t="n">
        <v>5894800000</v>
      </c>
      <c r="F24" s="7" t="n">
        <v>5977900000</v>
      </c>
      <c r="G24" s="7" t="n">
        <v>6103100000</v>
      </c>
      <c r="H24" s="7" t="n">
        <v>6311600000</v>
      </c>
      <c r="I24" s="7" t="n">
        <v>6513600000</v>
      </c>
      <c r="J24" s="7" t="n">
        <v>6831300000</v>
      </c>
      <c r="K24" s="7" t="n">
        <v>6968500000</v>
      </c>
      <c r="L24" s="7" t="n">
        <v>7080200000</v>
      </c>
      <c r="M24" s="7" t="n">
        <v>6657800000</v>
      </c>
      <c r="N24" s="7" t="n">
        <v>6406000000</v>
      </c>
      <c r="O24" s="7" t="n">
        <v>6275900000</v>
      </c>
      <c r="P24" s="7" t="n">
        <v>6031500000</v>
      </c>
      <c r="Q24" s="7" t="n">
        <v>7078300000</v>
      </c>
      <c r="R24" s="7" t="n">
        <v>6857100000</v>
      </c>
      <c r="S24" s="7" t="n">
        <v>6695500000</v>
      </c>
      <c r="T24" s="7" t="n">
        <v>6560400000</v>
      </c>
      <c r="U24" s="7" t="n">
        <v>6432400000</v>
      </c>
    </row>
    <row r="25">
      <c r="A25" s="8" t="inlineStr">
        <is>
          <t>Total liabilities + equity</t>
        </is>
      </c>
      <c r="B25" s="11">
        <f>B23+B24</f>
        <v/>
      </c>
      <c r="C25" s="11">
        <f>C23+C24</f>
        <v/>
      </c>
      <c r="D25" s="11">
        <f>D23+D24</f>
        <v/>
      </c>
      <c r="E25" s="11">
        <f>E23+E24</f>
        <v/>
      </c>
      <c r="F25" s="11">
        <f>F23+F24</f>
        <v/>
      </c>
      <c r="G25" s="11">
        <f>G23+G24</f>
        <v/>
      </c>
      <c r="H25" s="11">
        <f>H23+H24</f>
        <v/>
      </c>
      <c r="I25" s="11">
        <f>I23+I24</f>
        <v/>
      </c>
      <c r="J25" s="11">
        <f>J23+J24</f>
        <v/>
      </c>
      <c r="K25" s="11">
        <f>K23+K24</f>
        <v/>
      </c>
      <c r="L25" s="11">
        <f>L23+L24</f>
        <v/>
      </c>
      <c r="M25" s="11">
        <f>M23+M24</f>
        <v/>
      </c>
      <c r="N25" s="11">
        <f>N23+N24</f>
        <v/>
      </c>
      <c r="O25" s="11">
        <f>O23+O24</f>
        <v/>
      </c>
      <c r="P25" s="11">
        <f>P23+P24</f>
        <v/>
      </c>
      <c r="Q25" s="11">
        <f>Q23+Q24</f>
        <v/>
      </c>
      <c r="R25" s="11">
        <f>R23+R24</f>
        <v/>
      </c>
      <c r="S25" s="11">
        <f>S23+S24</f>
        <v/>
      </c>
      <c r="T25" s="11">
        <f>T23+T24</f>
        <v/>
      </c>
      <c r="U25" s="11">
        <f>U23+U24</f>
        <v/>
      </c>
    </row>
    <row r="26">
      <c r="A26" s="8" t="inlineStr">
        <is>
          <t>Balance check</t>
        </is>
      </c>
      <c r="B26" s="11">
        <f>B25-B16</f>
        <v/>
      </c>
      <c r="C26" s="11">
        <f>C25-C16</f>
        <v/>
      </c>
      <c r="D26" s="11">
        <f>D25-D16</f>
        <v/>
      </c>
      <c r="E26" s="11">
        <f>E25-E16</f>
        <v/>
      </c>
      <c r="F26" s="11">
        <f>F25-F16</f>
        <v/>
      </c>
      <c r="G26" s="11">
        <f>G25-G16</f>
        <v/>
      </c>
      <c r="H26" s="11">
        <f>H25-H16</f>
        <v/>
      </c>
      <c r="I26" s="11">
        <f>I25-I16</f>
        <v/>
      </c>
      <c r="J26" s="11">
        <f>J25-J16</f>
        <v/>
      </c>
      <c r="K26" s="11">
        <f>K25-K16</f>
        <v/>
      </c>
      <c r="L26" s="11">
        <f>L25-L16</f>
        <v/>
      </c>
      <c r="M26" s="11">
        <f>M25-M16</f>
        <v/>
      </c>
      <c r="N26" s="11">
        <f>N25-N16</f>
        <v/>
      </c>
      <c r="O26" s="11">
        <f>O25-O16</f>
        <v/>
      </c>
      <c r="P26" s="11">
        <f>P25-P16</f>
        <v/>
      </c>
      <c r="Q26" s="11">
        <f>Q25-Q16</f>
        <v/>
      </c>
      <c r="R26" s="11">
        <f>R25-R16</f>
        <v/>
      </c>
      <c r="S26" s="11">
        <f>S25-S16</f>
        <v/>
      </c>
      <c r="T26" s="11">
        <f>T25-T16</f>
        <v/>
      </c>
      <c r="U26" s="11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Microchip Technology (MCHP)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3" t="inlineStr">
        <is>
          <t>Base Quarter</t>
        </is>
      </c>
      <c r="B4" s="13" t="inlineStr">
        <is>
          <t>FY2026 Q4 | Mar 31, 2026</t>
        </is>
      </c>
      <c r="C4" s="13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4">
        <f>SUM('Income Statement'!R7:U7)</f>
        <v/>
      </c>
      <c r="C5" s="8" t="inlineStr">
        <is>
          <t>Revenue growth</t>
        </is>
      </c>
      <c r="D5" s="15" t="n">
        <v>0.0495</v>
      </c>
      <c r="E5" s="15" t="n">
        <v>0.03</v>
      </c>
      <c r="F5" s="15" t="n">
        <v>0.03</v>
      </c>
      <c r="G5" s="15" t="n">
        <v>0.03</v>
      </c>
      <c r="H5" s="15" t="n">
        <v>0.03</v>
      </c>
    </row>
    <row r="6">
      <c r="A6" s="8" t="inlineStr">
        <is>
          <t>TTM EBIT</t>
        </is>
      </c>
      <c r="B6" s="14">
        <f>SUM('Income Statement'!R14:U14)</f>
        <v/>
      </c>
      <c r="C6" s="8" t="inlineStr">
        <is>
          <t>EBIT margin</t>
        </is>
      </c>
      <c r="D6" s="15" t="n">
        <v>0.104</v>
      </c>
      <c r="E6" s="15" t="n">
        <v>0.123</v>
      </c>
      <c r="F6" s="15" t="n">
        <v>0.142</v>
      </c>
      <c r="G6" s="15" t="n">
        <v>0.161</v>
      </c>
      <c r="H6" s="15" t="n">
        <v>0.18</v>
      </c>
    </row>
    <row r="7">
      <c r="A7" s="8" t="inlineStr">
        <is>
          <t>TTM EBIT Margin</t>
        </is>
      </c>
      <c r="B7" s="14">
        <f>IFERROR(B6/B5,0)</f>
        <v/>
      </c>
      <c r="C7" s="8" t="inlineStr">
        <is>
          <t>D&amp;A margin</t>
        </is>
      </c>
      <c r="D7" s="15" t="n">
        <v>0.1463</v>
      </c>
      <c r="E7" s="15" t="n">
        <v>0.1463</v>
      </c>
      <c r="F7" s="15" t="n">
        <v>0.1463</v>
      </c>
      <c r="G7" s="15" t="n">
        <v>0.1463</v>
      </c>
      <c r="H7" s="15" t="n">
        <v>0.1463</v>
      </c>
    </row>
    <row r="8">
      <c r="A8" s="8" t="inlineStr">
        <is>
          <t>Base Net Working Capital</t>
        </is>
      </c>
      <c r="B8" s="14">
        <f>'Balance Sheet'!U8+'Balance Sheet'!U9+'Balance Sheet'!U10-'Balance Sheet'!U20</f>
        <v/>
      </c>
      <c r="C8" s="8" t="inlineStr">
        <is>
          <t>CapEx margin</t>
        </is>
      </c>
      <c r="D8" s="15" t="n">
        <v>0.0493</v>
      </c>
      <c r="E8" s="15" t="n">
        <v>0.057</v>
      </c>
      <c r="F8" s="15" t="n">
        <v>0.06469999999999999</v>
      </c>
      <c r="G8" s="15" t="n">
        <v>0.0723</v>
      </c>
      <c r="H8" s="15" t="n">
        <v>0.08</v>
      </c>
    </row>
    <row r="9">
      <c r="A9" s="8" t="inlineStr">
        <is>
          <t>NWC % Revenue</t>
        </is>
      </c>
      <c r="B9" s="14">
        <f>IFERROR(B8/B5,0)</f>
        <v/>
      </c>
      <c r="C9" s="8" t="inlineStr">
        <is>
          <t>NWC % revenue</t>
        </is>
      </c>
      <c r="D9" s="15" t="n">
        <v>0.2124</v>
      </c>
      <c r="E9" s="15" t="n">
        <v>0.2124</v>
      </c>
      <c r="F9" s="15" t="n">
        <v>0.2124</v>
      </c>
      <c r="G9" s="15" t="n">
        <v>0.2124</v>
      </c>
      <c r="H9" s="15" t="n">
        <v>0.2124</v>
      </c>
    </row>
    <row r="10">
      <c r="A10" s="8" t="inlineStr">
        <is>
          <t>TTM D&amp;A</t>
        </is>
      </c>
      <c r="B10" s="14" t="n">
        <v>689300000</v>
      </c>
      <c r="C10" s="8" t="inlineStr">
        <is>
          <t>Tax rate</t>
        </is>
      </c>
      <c r="D10" s="15" t="n">
        <v>0.159</v>
      </c>
      <c r="E10" s="15" t="n">
        <v>0.159</v>
      </c>
      <c r="F10" s="15" t="n">
        <v>0.159</v>
      </c>
      <c r="G10" s="15" t="n">
        <v>0.159</v>
      </c>
      <c r="H10" s="15" t="n">
        <v>0.159</v>
      </c>
    </row>
    <row r="11">
      <c r="A11" s="8" t="inlineStr">
        <is>
          <t>D&amp;A Margin</t>
        </is>
      </c>
      <c r="B11" s="14">
        <f>IFERROR(B10/B5,0)</f>
        <v/>
      </c>
      <c r="C11" s="8" t="n"/>
      <c r="D11" s="11" t="n"/>
      <c r="E11" s="11" t="n"/>
      <c r="F11" s="11" t="n"/>
      <c r="G11" s="11" t="n"/>
      <c r="H11" s="11" t="n"/>
    </row>
    <row r="12">
      <c r="A12" s="8" t="inlineStr">
        <is>
          <t>TTM CapEx</t>
        </is>
      </c>
      <c r="B12" s="14" t="n">
        <v>91100000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4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4" t="n">
        <v>240300000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4" t="n">
        <v>5496400000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4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6" t="n">
        <v>542.079011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7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7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4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4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8">
        <f>SUM(D21:H21)+H24</f>
        <v/>
      </c>
      <c r="C22" s="8" t="n"/>
      <c r="D22" s="11" t="n"/>
      <c r="E22" s="11" t="n"/>
      <c r="F22" s="11" t="n"/>
      <c r="G22" s="11" t="n"/>
      <c r="H22" s="11" t="n"/>
    </row>
    <row r="23">
      <c r="A23" s="8" t="inlineStr">
        <is>
          <t>Equity Value</t>
        </is>
      </c>
      <c r="B23" s="18">
        <f>B22+B16</f>
        <v/>
      </c>
      <c r="C23" s="8" t="inlineStr">
        <is>
          <t>Terminal Value</t>
        </is>
      </c>
      <c r="D23" s="11" t="n"/>
      <c r="E23" s="11" t="n"/>
      <c r="F23" s="11" t="n"/>
      <c r="G23" s="11" t="n"/>
      <c r="H23" s="11">
        <f>H19*(1+$B$19)/($B$18-$B$19)</f>
        <v/>
      </c>
    </row>
    <row r="24">
      <c r="A24" s="8" t="inlineStr">
        <is>
          <t>Value / Share</t>
        </is>
      </c>
      <c r="B24" s="19">
        <f>B23/B17</f>
        <v/>
      </c>
      <c r="C24" s="8" t="inlineStr">
        <is>
          <t>PV of Terminal Value</t>
        </is>
      </c>
      <c r="D24" s="11" t="n"/>
      <c r="E24" s="11" t="n"/>
      <c r="F24" s="11" t="n"/>
      <c r="G24" s="11" t="n"/>
      <c r="H24" s="11">
        <f>H23*H20</f>
        <v/>
      </c>
    </row>
    <row r="25">
      <c r="A25" s="8" t="n"/>
      <c r="B25" s="8" t="n"/>
      <c r="C25" s="8" t="n"/>
      <c r="D25" s="11" t="n"/>
      <c r="E25" s="11" t="n"/>
      <c r="F25" s="11" t="n"/>
      <c r="G25" s="11" t="n"/>
      <c r="H25" s="11" t="n"/>
    </row>
    <row r="26">
      <c r="A26" s="8" t="n"/>
      <c r="B26" s="8" t="n"/>
      <c r="C26" s="8" t="n"/>
      <c r="D26" s="11" t="n"/>
      <c r="E26" s="11" t="n"/>
      <c r="F26" s="11" t="n"/>
      <c r="G26" s="11" t="n"/>
      <c r="H26" s="11" t="n"/>
    </row>
    <row r="27">
      <c r="A27" s="20" t="inlineStr">
        <is>
          <t>Sources</t>
        </is>
      </c>
      <c r="B27" s="8" t="n"/>
      <c r="C27" s="8" t="n"/>
      <c r="D27" s="11" t="n"/>
      <c r="E27" s="11" t="n"/>
      <c r="F27" s="11" t="n"/>
      <c r="G27" s="11" t="n"/>
      <c r="H27" s="11" t="n"/>
    </row>
    <row r="28">
      <c r="A28" s="8" t="inlineStr">
        <is>
          <t>SEC companyfacts JSON</t>
        </is>
      </c>
      <c r="B28" s="8" t="inlineStr">
        <is>
          <t>https://data.sec.gov/api/xbrl/companyfacts/CIK0000827054.json</t>
        </is>
      </c>
      <c r="C28" s="8" t="n"/>
      <c r="D28" s="11" t="n"/>
      <c r="E28" s="11" t="n"/>
      <c r="F28" s="11" t="n"/>
      <c r="G28" s="11" t="n"/>
      <c r="H28" s="11" t="n"/>
    </row>
    <row r="29">
      <c r="A29" s="8" t="inlineStr">
        <is>
          <t>Microchip Technology latest interim filing</t>
        </is>
      </c>
      <c r="B29" s="8" t="inlineStr">
        <is>
          <t>https://www.sec.gov/Archives/edgar/data/827054/000082705426000009/mchp-20251231.htm</t>
        </is>
      </c>
      <c r="C29" s="8" t="n"/>
      <c r="D29" s="11" t="n"/>
      <c r="E29" s="11" t="n"/>
      <c r="F29" s="11" t="n"/>
      <c r="G29" s="11" t="n"/>
      <c r="H29" s="11" t="n"/>
    </row>
    <row r="30">
      <c r="A30" s="8" t="inlineStr">
        <is>
          <t>Microchip Technology latest annual filing</t>
        </is>
      </c>
      <c r="B30" s="8" t="inlineStr">
        <is>
          <t>https://www.sec.gov/Archives/edgar/data/827054/000082705426000016/mchp-20260331.htm</t>
        </is>
      </c>
      <c r="C30" s="8" t="n"/>
      <c r="D30" s="11" t="n"/>
      <c r="E30" s="11" t="n"/>
      <c r="F30" s="11" t="n"/>
      <c r="G30" s="11" t="n"/>
      <c r="H30" s="11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2026-05-25T04:09:34Z</dcterms:created>
  <dcterms:modified xmlns:dcterms="http://purl.org/dc/terms/" xmlns:xsi="http://www.w3.org/2001/XMLSchema-instance" xsi:type="dcterms:W3CDTF">2026-05-25T04:09:34Z</dcterms:modified>
</cp:coreProperties>
</file>