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645590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645590.json" TargetMode="External" Id="rId1"/><Relationship Type="http://schemas.openxmlformats.org/officeDocument/2006/relationships/hyperlink" Target="https://www.sec.gov/Archives/edgar/data/1645590/000164559026000032/hpe-20260131.htm" TargetMode="External" Id="rId2"/><Relationship Type="http://schemas.openxmlformats.org/officeDocument/2006/relationships/hyperlink" Target="https://www.sec.gov/Archives/edgar/data/1645590/000164559025000130/hpe-202510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Hewlett Packard Enterprise (HPE) | 5-Year Quarterly Income Statement</t>
        </is>
      </c>
    </row>
    <row r="2" ht="34" customHeight="1">
      <c r="A2" s="2" t="inlineStr">
        <is>
          <t>Source: SEC companyfacts and Hewlett Packard Enterprise filings through FY2026 Q1 (quarter ended January 31, 2026; filed March 10, 2026).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44316</v>
      </c>
      <c r="C5" s="5" t="n">
        <v>44408</v>
      </c>
      <c r="D5" s="5" t="n">
        <v>44500</v>
      </c>
      <c r="E5" s="5" t="n">
        <v>44592</v>
      </c>
      <c r="F5" s="5" t="n">
        <v>44681</v>
      </c>
      <c r="G5" s="5" t="n">
        <v>44773</v>
      </c>
      <c r="H5" s="5" t="n">
        <v>44865</v>
      </c>
      <c r="I5" s="5" t="n">
        <v>44957</v>
      </c>
      <c r="J5" s="5" t="n">
        <v>45046</v>
      </c>
      <c r="K5" s="5" t="n">
        <v>45138</v>
      </c>
      <c r="L5" s="5" t="n">
        <v>45230</v>
      </c>
      <c r="M5" s="5" t="n">
        <v>45322</v>
      </c>
      <c r="N5" s="5" t="n">
        <v>45412</v>
      </c>
      <c r="O5" s="5" t="n">
        <v>45504</v>
      </c>
      <c r="P5" s="5" t="n">
        <v>45596</v>
      </c>
      <c r="Q5" s="5" t="n">
        <v>45688</v>
      </c>
      <c r="R5" s="5" t="n">
        <v>45777</v>
      </c>
      <c r="S5" s="5" t="n">
        <v>45869</v>
      </c>
      <c r="T5" s="5" t="n">
        <v>45961</v>
      </c>
      <c r="U5" s="5" t="n">
        <v>46053</v>
      </c>
    </row>
    <row r="7">
      <c r="A7" s="6" t="inlineStr">
        <is>
          <t>Revenue</t>
        </is>
      </c>
      <c r="B7" s="7" t="n">
        <v>6700000000</v>
      </c>
      <c r="C7" s="7" t="n">
        <v>6897000000</v>
      </c>
      <c r="D7" s="7" t="n">
        <v>7354000000</v>
      </c>
      <c r="E7" s="7" t="n">
        <v>6961000000</v>
      </c>
      <c r="F7" s="7" t="n">
        <v>6713000000</v>
      </c>
      <c r="G7" s="7" t="n">
        <v>6951000000</v>
      </c>
      <c r="H7" s="7" t="n">
        <v>7871000000</v>
      </c>
      <c r="I7" s="7" t="n">
        <v>7809000000</v>
      </c>
      <c r="J7" s="7" t="n">
        <v>6973000000</v>
      </c>
      <c r="K7" s="7" t="n">
        <v>7002000000</v>
      </c>
      <c r="L7" s="7" t="n">
        <v>7351000000</v>
      </c>
      <c r="M7" s="7" t="n">
        <v>6755000000</v>
      </c>
      <c r="N7" s="7" t="n">
        <v>7204000000</v>
      </c>
      <c r="O7" s="7" t="n">
        <v>7710000000</v>
      </c>
      <c r="P7" s="7" t="n">
        <v>8458000000</v>
      </c>
      <c r="Q7" s="7" t="n">
        <v>7854000000</v>
      </c>
      <c r="R7" s="7" t="n">
        <v>7627000000</v>
      </c>
      <c r="S7" s="7" t="n">
        <v>9136000000</v>
      </c>
      <c r="T7" s="7" t="n">
        <v>9679000000</v>
      </c>
      <c r="U7" s="7" t="n">
        <v>9301000000</v>
      </c>
    </row>
    <row r="8">
      <c r="A8" s="8" t="inlineStr">
        <is>
          <t>Cost of revenue</t>
        </is>
      </c>
      <c r="B8" s="9" t="n"/>
      <c r="C8" s="9" t="n"/>
      <c r="D8" s="9" t="n"/>
      <c r="E8" s="9" t="n"/>
      <c r="F8" s="9" t="n"/>
      <c r="G8" s="9" t="n"/>
      <c r="H8" s="9" t="n"/>
      <c r="I8" s="9" t="n"/>
      <c r="J8" s="9" t="n"/>
      <c r="K8" s="9" t="n"/>
      <c r="L8" s="9" t="n"/>
      <c r="M8" s="9" t="n"/>
      <c r="N8" s="9" t="n"/>
      <c r="O8" s="9" t="n"/>
      <c r="P8" s="9" t="n"/>
      <c r="Q8" s="9" t="n"/>
      <c r="R8" s="9" t="n"/>
      <c r="S8" s="9" t="n"/>
      <c r="T8" s="9" t="n"/>
      <c r="U8" s="9" t="n"/>
    </row>
    <row r="9">
      <c r="A9" s="6" t="inlineStr">
        <is>
          <t>Gross profit</t>
        </is>
      </c>
      <c r="B9" s="10" t="n"/>
      <c r="C9" s="10" t="n"/>
      <c r="D9" s="10" t="n"/>
      <c r="E9" s="10" t="n"/>
      <c r="F9" s="10" t="n"/>
      <c r="G9" s="10" t="n"/>
      <c r="H9" s="10" t="n"/>
      <c r="I9" s="10" t="n"/>
      <c r="J9" s="10" t="n"/>
      <c r="K9" s="10" t="n"/>
      <c r="L9" s="10" t="n"/>
      <c r="M9" s="10" t="n"/>
      <c r="N9" s="10" t="n"/>
      <c r="O9" s="10" t="n"/>
      <c r="P9" s="10" t="n"/>
      <c r="Q9" s="10" t="n"/>
      <c r="R9" s="10" t="n"/>
      <c r="S9" s="10" t="n"/>
      <c r="T9" s="10" t="n"/>
      <c r="U9" s="10" t="n"/>
    </row>
    <row r="10">
      <c r="A10" s="8" t="inlineStr">
        <is>
          <t>Research and development</t>
        </is>
      </c>
      <c r="B10" s="11" t="n">
        <v>503000000</v>
      </c>
      <c r="C10" s="11" t="n">
        <v>506000000</v>
      </c>
      <c r="D10" s="11" t="n">
        <v>502000000</v>
      </c>
      <c r="E10" s="11" t="n">
        <v>504000000</v>
      </c>
      <c r="F10" s="11" t="n">
        <v>517000000</v>
      </c>
      <c r="G10" s="11" t="n">
        <v>509000000</v>
      </c>
      <c r="H10" s="11" t="n">
        <v>515000000</v>
      </c>
      <c r="I10" s="11" t="n">
        <v>623000000</v>
      </c>
      <c r="J10" s="11" t="n">
        <v>570000000</v>
      </c>
      <c r="K10" s="11" t="n">
        <v>578000000</v>
      </c>
      <c r="L10" s="11" t="n">
        <v>578000000</v>
      </c>
      <c r="M10" s="11" t="n">
        <v>582000000</v>
      </c>
      <c r="N10" s="11" t="n">
        <v>590000000</v>
      </c>
      <c r="O10" s="11" t="n">
        <v>547000000</v>
      </c>
      <c r="P10" s="11" t="n">
        <v>527000000</v>
      </c>
      <c r="Q10" s="11" t="n">
        <v>475000000</v>
      </c>
      <c r="R10" s="11" t="n">
        <v>540000000</v>
      </c>
      <c r="S10" s="11" t="n">
        <v>622000000</v>
      </c>
      <c r="T10" s="11" t="n">
        <v>881000000</v>
      </c>
      <c r="U10" s="11" t="n">
        <v>744000000</v>
      </c>
    </row>
    <row r="11">
      <c r="A11" s="8" t="inlineStr">
        <is>
          <t>Selling, general and administrative</t>
        </is>
      </c>
      <c r="B11" s="11" t="n">
        <v>1199000000</v>
      </c>
      <c r="C11" s="11" t="n">
        <v>1291000000</v>
      </c>
      <c r="D11" s="11" t="n">
        <v>1280000000</v>
      </c>
      <c r="E11" s="11" t="n">
        <v>1201000000</v>
      </c>
      <c r="F11" s="11" t="n">
        <v>1249000000</v>
      </c>
      <c r="G11" s="11" t="n">
        <v>1229000000</v>
      </c>
      <c r="H11" s="11" t="n">
        <v>1262000000</v>
      </c>
      <c r="I11" s="11" t="n">
        <v>1257000000</v>
      </c>
      <c r="J11" s="11" t="n">
        <v>1269000000</v>
      </c>
      <c r="K11" s="11" t="n">
        <v>1302000000</v>
      </c>
      <c r="L11" s="11" t="n">
        <v>1332000000</v>
      </c>
      <c r="M11" s="11" t="n">
        <v>1216000000</v>
      </c>
      <c r="N11" s="11" t="n">
        <v>1215000000</v>
      </c>
      <c r="O11" s="11" t="n">
        <v>1229000000</v>
      </c>
      <c r="P11" s="11" t="n">
        <v>1211000000</v>
      </c>
      <c r="Q11" s="11" t="n">
        <v>1268000000</v>
      </c>
      <c r="R11" s="11" t="n">
        <v>1298000000</v>
      </c>
      <c r="S11" s="11" t="n">
        <v>1496000000</v>
      </c>
      <c r="T11" s="11" t="n">
        <v>1642000000</v>
      </c>
      <c r="U11" s="11" t="n">
        <v>1698000000</v>
      </c>
    </row>
    <row r="12">
      <c r="A12" s="8" t="inlineStr">
        <is>
          <t>Other operating expense (income), net</t>
        </is>
      </c>
      <c r="B12" s="11" t="n">
        <v>0</v>
      </c>
      <c r="C12" s="11" t="n">
        <v>0</v>
      </c>
      <c r="D12" s="11" t="n">
        <v>0</v>
      </c>
      <c r="E12" s="11" t="n">
        <v>0</v>
      </c>
      <c r="F12" s="11" t="n">
        <v>0</v>
      </c>
      <c r="G12" s="11" t="n">
        <v>0</v>
      </c>
      <c r="H12" s="11" t="n">
        <v>0</v>
      </c>
      <c r="I12" s="11" t="n">
        <v>0</v>
      </c>
      <c r="J12" s="11" t="n">
        <v>0</v>
      </c>
      <c r="K12" s="11" t="n">
        <v>0</v>
      </c>
      <c r="L12" s="11" t="n">
        <v>0</v>
      </c>
      <c r="M12" s="11" t="n">
        <v>0</v>
      </c>
      <c r="N12" s="11" t="n">
        <v>0</v>
      </c>
      <c r="O12" s="11" t="n">
        <v>0</v>
      </c>
      <c r="P12" s="11" t="n">
        <v>0</v>
      </c>
      <c r="Q12" s="11" t="n">
        <v>0</v>
      </c>
      <c r="R12" s="11" t="n">
        <v>0</v>
      </c>
      <c r="S12" s="11" t="n">
        <v>0</v>
      </c>
      <c r="T12" s="11" t="n">
        <v>0</v>
      </c>
      <c r="U12" s="11" t="n">
        <v>0</v>
      </c>
    </row>
    <row r="13">
      <c r="A13" s="8" t="inlineStr">
        <is>
          <t>Total operating expenses</t>
        </is>
      </c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  <c r="N13" s="9" t="n"/>
      <c r="O13" s="9" t="n"/>
      <c r="P13" s="9" t="n"/>
      <c r="Q13" s="9" t="n"/>
      <c r="R13" s="9" t="n"/>
      <c r="S13" s="9" t="n"/>
      <c r="T13" s="9" t="n"/>
      <c r="U13" s="9" t="n"/>
    </row>
    <row r="14">
      <c r="A14" s="6" t="inlineStr">
        <is>
          <t>Operating income</t>
        </is>
      </c>
      <c r="B14" s="7" t="n">
        <v>278000000</v>
      </c>
      <c r="C14" s="7" t="n">
        <v>282000000</v>
      </c>
      <c r="D14" s="7" t="n">
        <v>350000000</v>
      </c>
      <c r="E14" s="7" t="n">
        <v>448000000</v>
      </c>
      <c r="F14" s="7" t="n">
        <v>207000000</v>
      </c>
      <c r="G14" s="7" t="n">
        <v>466000000</v>
      </c>
      <c r="H14" s="7" t="n">
        <v>-339000000</v>
      </c>
      <c r="I14" s="7" t="n">
        <v>591000000</v>
      </c>
      <c r="J14" s="7" t="n">
        <v>520000000</v>
      </c>
      <c r="K14" s="7" t="n">
        <v>471000000</v>
      </c>
      <c r="L14" s="7" t="n">
        <v>507000000</v>
      </c>
      <c r="M14" s="7" t="n">
        <v>525000000</v>
      </c>
      <c r="N14" s="7" t="n">
        <v>425000000</v>
      </c>
      <c r="O14" s="7" t="n">
        <v>547000000</v>
      </c>
      <c r="P14" s="7" t="n">
        <v>693000000</v>
      </c>
      <c r="Q14" s="7" t="n">
        <v>433000000</v>
      </c>
      <c r="R14" s="7" t="n">
        <v>-1109000000</v>
      </c>
      <c r="S14" s="7" t="n">
        <v>247000000</v>
      </c>
      <c r="T14" s="7" t="n">
        <v>-8000000</v>
      </c>
      <c r="U14" s="7" t="n">
        <v>470000000</v>
      </c>
    </row>
    <row r="15">
      <c r="A15" s="8" t="inlineStr">
        <is>
          <t>Other non-operating expense (income), net</t>
        </is>
      </c>
      <c r="B15" s="11" t="n">
        <v>10000000</v>
      </c>
      <c r="C15" s="11" t="n">
        <v>124000000</v>
      </c>
      <c r="D15" s="11" t="n">
        <v>2338000000</v>
      </c>
      <c r="E15" s="11" t="n">
        <v>45000000</v>
      </c>
      <c r="F15" s="11" t="n">
        <v>69000000</v>
      </c>
      <c r="G15" s="11" t="n">
        <v>-2000000</v>
      </c>
      <c r="H15" s="11" t="n">
        <v>-18000000</v>
      </c>
      <c r="I15" s="11" t="n">
        <v>32000000</v>
      </c>
      <c r="J15" s="11" t="n">
        <v>2000000</v>
      </c>
      <c r="K15" s="11" t="n">
        <v>65000000</v>
      </c>
      <c r="L15" s="11" t="n">
        <v>42000000</v>
      </c>
      <c r="M15" s="11" t="n">
        <v>-42000000</v>
      </c>
      <c r="N15" s="11" t="n">
        <v>20000000</v>
      </c>
      <c r="O15" s="11" t="n">
        <v>61000000</v>
      </c>
      <c r="P15" s="11" t="n">
        <v>724000000</v>
      </c>
      <c r="Q15" s="11" t="n">
        <v>300000000</v>
      </c>
      <c r="R15" s="11" t="n">
        <v>64000000</v>
      </c>
      <c r="S15" s="11" t="n">
        <v>41000000</v>
      </c>
      <c r="T15" s="11" t="n">
        <v>-253000000</v>
      </c>
      <c r="U15" s="11" t="n">
        <v>-37000000</v>
      </c>
    </row>
    <row r="16">
      <c r="A16" s="6" t="inlineStr">
        <is>
          <t>Pretax income</t>
        </is>
      </c>
      <c r="B16" s="7" t="n">
        <v>288000000</v>
      </c>
      <c r="C16" s="7" t="n">
        <v>406000000</v>
      </c>
      <c r="D16" s="7" t="n">
        <v>2688000000</v>
      </c>
      <c r="E16" s="7" t="n">
        <v>493000000</v>
      </c>
      <c r="F16" s="7" t="n">
        <v>276000000</v>
      </c>
      <c r="G16" s="7" t="n">
        <v>464000000</v>
      </c>
      <c r="H16" s="7" t="n">
        <v>-357000000</v>
      </c>
      <c r="I16" s="7" t="n">
        <v>623000000</v>
      </c>
      <c r="J16" s="7" t="n">
        <v>522000000</v>
      </c>
      <c r="K16" s="7" t="n">
        <v>536000000</v>
      </c>
      <c r="L16" s="7" t="n">
        <v>549000000</v>
      </c>
      <c r="M16" s="7" t="n">
        <v>483000000</v>
      </c>
      <c r="N16" s="7" t="n">
        <v>445000000</v>
      </c>
      <c r="O16" s="7" t="n">
        <v>608000000</v>
      </c>
      <c r="P16" s="7" t="n">
        <v>1417000000</v>
      </c>
      <c r="Q16" s="7" t="n">
        <v>733000000</v>
      </c>
      <c r="R16" s="7" t="n">
        <v>-1045000000</v>
      </c>
      <c r="S16" s="7" t="n">
        <v>288000000</v>
      </c>
      <c r="T16" s="7" t="n">
        <v>-261000000</v>
      </c>
      <c r="U16" s="7" t="n">
        <v>433000000</v>
      </c>
    </row>
    <row r="17">
      <c r="A17" s="8" t="inlineStr">
        <is>
          <t>Income tax expense</t>
        </is>
      </c>
      <c r="B17" s="11" t="n">
        <v>29000000</v>
      </c>
      <c r="C17" s="11" t="n">
        <v>14000000</v>
      </c>
      <c r="D17" s="11" t="n">
        <v>135000000</v>
      </c>
      <c r="E17" s="11" t="n">
        <v>-20000000</v>
      </c>
      <c r="F17" s="11" t="n">
        <v>26000000</v>
      </c>
      <c r="G17" s="11" t="n">
        <v>55000000</v>
      </c>
      <c r="H17" s="11" t="n">
        <v>-53000000</v>
      </c>
      <c r="I17" s="11" t="n">
        <v>122000000</v>
      </c>
      <c r="J17" s="11" t="n">
        <v>104000000</v>
      </c>
      <c r="K17" s="11" t="n">
        <v>72000000</v>
      </c>
      <c r="L17" s="11" t="n">
        <v>-93000000</v>
      </c>
      <c r="M17" s="11" t="n">
        <v>96000000</v>
      </c>
      <c r="N17" s="11" t="n">
        <v>131000000</v>
      </c>
      <c r="O17" s="11" t="n">
        <v>96000000</v>
      </c>
      <c r="P17" s="11" t="n">
        <v>51000000</v>
      </c>
      <c r="Q17" s="11" t="n">
        <v>106000000</v>
      </c>
      <c r="R17" s="11" t="n">
        <v>5000000</v>
      </c>
      <c r="S17" s="11" t="n">
        <v>-17000000</v>
      </c>
      <c r="T17" s="11" t="n">
        <v>-436000000</v>
      </c>
      <c r="U17" s="11" t="n">
        <v>-19000000</v>
      </c>
    </row>
    <row r="18">
      <c r="A18" s="6" t="inlineStr">
        <is>
          <t>Net income</t>
        </is>
      </c>
      <c r="B18" s="7" t="n">
        <v>259000000</v>
      </c>
      <c r="C18" s="7" t="n">
        <v>392000000</v>
      </c>
      <c r="D18" s="7" t="n">
        <v>2553000000</v>
      </c>
      <c r="E18" s="7" t="n">
        <v>513000000</v>
      </c>
      <c r="F18" s="7" t="n">
        <v>250000000</v>
      </c>
      <c r="G18" s="7" t="n">
        <v>409000000</v>
      </c>
      <c r="H18" s="7" t="n">
        <v>-304000000</v>
      </c>
      <c r="I18" s="7" t="n">
        <v>501000000</v>
      </c>
      <c r="J18" s="7" t="n">
        <v>418000000</v>
      </c>
      <c r="K18" s="7" t="n">
        <v>464000000</v>
      </c>
      <c r="L18" s="7" t="n">
        <v>642000000</v>
      </c>
      <c r="M18" s="7" t="n">
        <v>387000000</v>
      </c>
      <c r="N18" s="7" t="n">
        <v>314000000</v>
      </c>
      <c r="O18" s="7" t="n">
        <v>512000000</v>
      </c>
      <c r="P18" s="7" t="n">
        <v>1366000000</v>
      </c>
      <c r="Q18" s="7" t="n">
        <v>627000000</v>
      </c>
      <c r="R18" s="7" t="n">
        <v>-1050000000</v>
      </c>
      <c r="S18" s="7" t="n">
        <v>305000000</v>
      </c>
      <c r="T18" s="7" t="n">
        <v>175000000</v>
      </c>
      <c r="U18" s="7" t="n">
        <v>452000000</v>
      </c>
    </row>
    <row r="19">
      <c r="A19" s="8" t="inlineStr">
        <is>
          <t>CapEx</t>
        </is>
      </c>
      <c r="B19" s="9" t="n"/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  <c r="L19" s="9" t="n"/>
      <c r="M19" s="9" t="n"/>
      <c r="N19" s="9" t="n"/>
      <c r="O19" s="9" t="n"/>
      <c r="P19" s="9" t="n"/>
      <c r="Q19" s="9" t="n"/>
      <c r="R19" s="9" t="n"/>
      <c r="S19" s="9" t="n"/>
      <c r="T19" s="9" t="n"/>
      <c r="U19" s="9" t="n"/>
    </row>
    <row r="20">
      <c r="A20" s="8" t="inlineStr">
        <is>
          <t>Gross margin</t>
        </is>
      </c>
      <c r="B20" s="12">
        <f>IFERROR(B9/B7,0)</f>
        <v/>
      </c>
      <c r="C20" s="12">
        <f>IFERROR(C9/C7,0)</f>
        <v/>
      </c>
      <c r="D20" s="12">
        <f>IFERROR(D9/D7,0)</f>
        <v/>
      </c>
      <c r="E20" s="12">
        <f>IFERROR(E9/E7,0)</f>
        <v/>
      </c>
      <c r="F20" s="12">
        <f>IFERROR(F9/F7,0)</f>
        <v/>
      </c>
      <c r="G20" s="12">
        <f>IFERROR(G9/G7,0)</f>
        <v/>
      </c>
      <c r="H20" s="12">
        <f>IFERROR(H9/H7,0)</f>
        <v/>
      </c>
      <c r="I20" s="12">
        <f>IFERROR(I9/I7,0)</f>
        <v/>
      </c>
      <c r="J20" s="12">
        <f>IFERROR(J9/J7,0)</f>
        <v/>
      </c>
      <c r="K20" s="12">
        <f>IFERROR(K9/K7,0)</f>
        <v/>
      </c>
      <c r="L20" s="12">
        <f>IFERROR(L9/L7,0)</f>
        <v/>
      </c>
      <c r="M20" s="12">
        <f>IFERROR(M9/M7,0)</f>
        <v/>
      </c>
      <c r="N20" s="12">
        <f>IFERROR(N9/N7,0)</f>
        <v/>
      </c>
      <c r="O20" s="12">
        <f>IFERROR(O9/O7,0)</f>
        <v/>
      </c>
      <c r="P20" s="12">
        <f>IFERROR(P9/P7,0)</f>
        <v/>
      </c>
      <c r="Q20" s="12">
        <f>IFERROR(Q9/Q7,0)</f>
        <v/>
      </c>
      <c r="R20" s="12">
        <f>IFERROR(R9/R7,0)</f>
        <v/>
      </c>
      <c r="S20" s="12">
        <f>IFERROR(S9/S7,0)</f>
        <v/>
      </c>
      <c r="T20" s="12">
        <f>IFERROR(T9/T7,0)</f>
        <v/>
      </c>
      <c r="U20" s="12">
        <f>IFERROR(U9/U7,0)</f>
        <v/>
      </c>
    </row>
    <row r="21">
      <c r="A21" s="8" t="inlineStr">
        <is>
          <t>Operating margin</t>
        </is>
      </c>
      <c r="B21" s="12">
        <f>IFERROR(B14/B7,0)</f>
        <v/>
      </c>
      <c r="C21" s="12">
        <f>IFERROR(C14/C7,0)</f>
        <v/>
      </c>
      <c r="D21" s="12">
        <f>IFERROR(D14/D7,0)</f>
        <v/>
      </c>
      <c r="E21" s="12">
        <f>IFERROR(E14/E7,0)</f>
        <v/>
      </c>
      <c r="F21" s="12">
        <f>IFERROR(F14/F7,0)</f>
        <v/>
      </c>
      <c r="G21" s="12">
        <f>IFERROR(G14/G7,0)</f>
        <v/>
      </c>
      <c r="H21" s="12">
        <f>IFERROR(H14/H7,0)</f>
        <v/>
      </c>
      <c r="I21" s="12">
        <f>IFERROR(I14/I7,0)</f>
        <v/>
      </c>
      <c r="J21" s="12">
        <f>IFERROR(J14/J7,0)</f>
        <v/>
      </c>
      <c r="K21" s="12">
        <f>IFERROR(K14/K7,0)</f>
        <v/>
      </c>
      <c r="L21" s="12">
        <f>IFERROR(L14/L7,0)</f>
        <v/>
      </c>
      <c r="M21" s="12">
        <f>IFERROR(M14/M7,0)</f>
        <v/>
      </c>
      <c r="N21" s="12">
        <f>IFERROR(N14/N7,0)</f>
        <v/>
      </c>
      <c r="O21" s="12">
        <f>IFERROR(O14/O7,0)</f>
        <v/>
      </c>
      <c r="P21" s="12">
        <f>IFERROR(P14/P7,0)</f>
        <v/>
      </c>
      <c r="Q21" s="12">
        <f>IFERROR(Q14/Q7,0)</f>
        <v/>
      </c>
      <c r="R21" s="12">
        <f>IFERROR(R14/R7,0)</f>
        <v/>
      </c>
      <c r="S21" s="12">
        <f>IFERROR(S14/S7,0)</f>
        <v/>
      </c>
      <c r="T21" s="12">
        <f>IFERROR(T14/T7,0)</f>
        <v/>
      </c>
      <c r="U21" s="12">
        <f>IFERROR(U14/U7,0)</f>
        <v/>
      </c>
    </row>
    <row r="22">
      <c r="A22" s="8" t="inlineStr">
        <is>
          <t>Net margin</t>
        </is>
      </c>
      <c r="B22" s="12">
        <f>IFERROR(B18/B7,0)</f>
        <v/>
      </c>
      <c r="C22" s="12">
        <f>IFERROR(C18/C7,0)</f>
        <v/>
      </c>
      <c r="D22" s="12">
        <f>IFERROR(D18/D7,0)</f>
        <v/>
      </c>
      <c r="E22" s="12">
        <f>IFERROR(E18/E7,0)</f>
        <v/>
      </c>
      <c r="F22" s="12">
        <f>IFERROR(F18/F7,0)</f>
        <v/>
      </c>
      <c r="G22" s="12">
        <f>IFERROR(G18/G7,0)</f>
        <v/>
      </c>
      <c r="H22" s="12">
        <f>IFERROR(H18/H7,0)</f>
        <v/>
      </c>
      <c r="I22" s="12">
        <f>IFERROR(I18/I7,0)</f>
        <v/>
      </c>
      <c r="J22" s="12">
        <f>IFERROR(J18/J7,0)</f>
        <v/>
      </c>
      <c r="K22" s="12">
        <f>IFERROR(K18/K7,0)</f>
        <v/>
      </c>
      <c r="L22" s="12">
        <f>IFERROR(L18/L7,0)</f>
        <v/>
      </c>
      <c r="M22" s="12">
        <f>IFERROR(M18/M7,0)</f>
        <v/>
      </c>
      <c r="N22" s="12">
        <f>IFERROR(N18/N7,0)</f>
        <v/>
      </c>
      <c r="O22" s="12">
        <f>IFERROR(O18/O7,0)</f>
        <v/>
      </c>
      <c r="P22" s="12">
        <f>IFERROR(P18/P7,0)</f>
        <v/>
      </c>
      <c r="Q22" s="12">
        <f>IFERROR(Q18/Q7,0)</f>
        <v/>
      </c>
      <c r="R22" s="12">
        <f>IFERROR(R18/R7,0)</f>
        <v/>
      </c>
      <c r="S22" s="12">
        <f>IFERROR(S18/S7,0)</f>
        <v/>
      </c>
      <c r="T22" s="12">
        <f>IFERROR(T18/T7,0)</f>
        <v/>
      </c>
      <c r="U22" s="12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Hewlett Packard Enterprise (HPE) | 5-Year Quarterly Balance Sheet</t>
        </is>
      </c>
    </row>
    <row r="2" ht="34" customHeight="1">
      <c r="A2" s="2" t="inlineStr">
        <is>
          <t>Source: SEC companyfacts and Hewlett Packard Enterprise filings through FY2026 Q1.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44316</v>
      </c>
      <c r="C5" s="5" t="n">
        <v>44408</v>
      </c>
      <c r="D5" s="5" t="n">
        <v>44500</v>
      </c>
      <c r="E5" s="5" t="n">
        <v>44592</v>
      </c>
      <c r="F5" s="5" t="n">
        <v>44681</v>
      </c>
      <c r="G5" s="5" t="n">
        <v>44773</v>
      </c>
      <c r="H5" s="5" t="n">
        <v>44865</v>
      </c>
      <c r="I5" s="5" t="n">
        <v>44957</v>
      </c>
      <c r="J5" s="5" t="n">
        <v>45046</v>
      </c>
      <c r="K5" s="5" t="n">
        <v>45138</v>
      </c>
      <c r="L5" s="5" t="n">
        <v>45230</v>
      </c>
      <c r="M5" s="5" t="n">
        <v>45322</v>
      </c>
      <c r="N5" s="5" t="n">
        <v>45412</v>
      </c>
      <c r="O5" s="5" t="n">
        <v>45504</v>
      </c>
      <c r="P5" s="5" t="n">
        <v>45596</v>
      </c>
      <c r="Q5" s="5" t="n">
        <v>45688</v>
      </c>
      <c r="R5" s="5" t="n">
        <v>45777</v>
      </c>
      <c r="S5" s="5" t="n">
        <v>45869</v>
      </c>
      <c r="T5" s="5" t="n">
        <v>45961</v>
      </c>
      <c r="U5" s="5" t="n">
        <v>46053</v>
      </c>
    </row>
    <row r="7">
      <c r="A7" s="8" t="inlineStr">
        <is>
          <t>Cash &amp; equivalents</t>
        </is>
      </c>
      <c r="B7" s="11" t="n">
        <v>4756000000</v>
      </c>
      <c r="C7" s="11" t="n">
        <v>5652000000</v>
      </c>
      <c r="D7" s="11" t="n">
        <v>4332000000</v>
      </c>
      <c r="E7" s="11" t="n">
        <v>4276000000</v>
      </c>
      <c r="F7" s="11" t="n">
        <v>3548000000</v>
      </c>
      <c r="G7" s="11" t="n">
        <v>4449000000</v>
      </c>
      <c r="H7" s="11" t="n">
        <v>4763000000</v>
      </c>
      <c r="I7" s="11" t="n">
        <v>2844000000</v>
      </c>
      <c r="J7" s="11" t="n">
        <v>2955000000</v>
      </c>
      <c r="K7" s="11" t="n">
        <v>3132000000</v>
      </c>
      <c r="L7" s="11" t="n">
        <v>4581000000</v>
      </c>
      <c r="M7" s="11" t="n">
        <v>3972000000</v>
      </c>
      <c r="N7" s="11" t="n">
        <v>2924000000</v>
      </c>
      <c r="O7" s="11" t="n">
        <v>3905000000</v>
      </c>
      <c r="P7" s="11" t="n">
        <v>15105000000</v>
      </c>
      <c r="Q7" s="11" t="n">
        <v>13852000000</v>
      </c>
      <c r="R7" s="11" t="n">
        <v>11667000000</v>
      </c>
      <c r="S7" s="11" t="n">
        <v>4571000000</v>
      </c>
      <c r="T7" s="11" t="n">
        <v>5773000000</v>
      </c>
      <c r="U7" s="11" t="n">
        <v>4841000000</v>
      </c>
    </row>
    <row r="8">
      <c r="A8" s="8" t="inlineStr">
        <is>
          <t>Accounts receivable</t>
        </is>
      </c>
      <c r="B8" s="11" t="n">
        <v>2936000000</v>
      </c>
      <c r="C8" s="11" t="n">
        <v>3297000000</v>
      </c>
      <c r="D8" s="11" t="n">
        <v>3979000000</v>
      </c>
      <c r="E8" s="11" t="n">
        <v>3432000000</v>
      </c>
      <c r="F8" s="11" t="n">
        <v>3122000000</v>
      </c>
      <c r="G8" s="11" t="n">
        <v>3367000000</v>
      </c>
      <c r="H8" s="11" t="n">
        <v>4101000000</v>
      </c>
      <c r="I8" s="11" t="n">
        <v>4201000000</v>
      </c>
      <c r="J8" s="11" t="n">
        <v>3711000000</v>
      </c>
      <c r="K8" s="11" t="n">
        <v>3448000000</v>
      </c>
      <c r="L8" s="11" t="n">
        <v>3481000000</v>
      </c>
      <c r="M8" s="11" t="n">
        <v>3781000000</v>
      </c>
      <c r="N8" s="11" t="n">
        <v>3840000000</v>
      </c>
      <c r="O8" s="11" t="n">
        <v>3857000000</v>
      </c>
      <c r="P8" s="11" t="n">
        <v>3550000000</v>
      </c>
      <c r="Q8" s="11" t="n">
        <v>3450000000</v>
      </c>
      <c r="R8" s="11" t="n">
        <v>3899000000</v>
      </c>
      <c r="S8" s="11" t="n">
        <v>5656000000</v>
      </c>
      <c r="T8" s="11" t="n">
        <v>5290000000</v>
      </c>
      <c r="U8" s="11" t="n">
        <v>4931000000</v>
      </c>
    </row>
    <row r="9">
      <c r="A9" s="8" t="inlineStr">
        <is>
          <t>Inventory</t>
        </is>
      </c>
      <c r="B9" s="11" t="n">
        <v>3117000000</v>
      </c>
      <c r="C9" s="11" t="n">
        <v>3942000000</v>
      </c>
      <c r="D9" s="11" t="n">
        <v>4511000000</v>
      </c>
      <c r="E9" s="11" t="n">
        <v>5321000000</v>
      </c>
      <c r="F9" s="11" t="n">
        <v>5322000000</v>
      </c>
      <c r="G9" s="11" t="n">
        <v>5554000000</v>
      </c>
      <c r="H9" s="11" t="n">
        <v>5161000000</v>
      </c>
      <c r="I9" s="11" t="n">
        <v>4644000000</v>
      </c>
      <c r="J9" s="11" t="n">
        <v>4317000000</v>
      </c>
      <c r="K9" s="11" t="n">
        <v>4541000000</v>
      </c>
      <c r="L9" s="11" t="n">
        <v>4607000000</v>
      </c>
      <c r="M9" s="11" t="n">
        <v>6049000000</v>
      </c>
      <c r="N9" s="11" t="n">
        <v>7326000000</v>
      </c>
      <c r="O9" s="11" t="n">
        <v>7679000000</v>
      </c>
      <c r="P9" s="11" t="n">
        <v>7810000000</v>
      </c>
      <c r="Q9" s="11" t="n">
        <v>8577000000</v>
      </c>
      <c r="R9" s="11" t="n">
        <v>8096000000</v>
      </c>
      <c r="S9" s="11" t="n">
        <v>7163000000</v>
      </c>
      <c r="T9" s="11" t="n">
        <v>6352000000</v>
      </c>
      <c r="U9" s="11" t="n">
        <v>6913000000</v>
      </c>
    </row>
    <row r="10">
      <c r="A10" s="8" t="inlineStr">
        <is>
          <t>Other current assets</t>
        </is>
      </c>
      <c r="B10" s="11" t="n">
        <v>2180000000</v>
      </c>
      <c r="C10" s="11" t="n">
        <v>2398000000</v>
      </c>
      <c r="D10" s="11" t="n">
        <v>2460000000</v>
      </c>
      <c r="E10" s="11" t="n">
        <v>2913000000</v>
      </c>
      <c r="F10" s="11" t="n">
        <v>3046000000</v>
      </c>
      <c r="G10" s="11" t="n">
        <v>3231000000</v>
      </c>
      <c r="H10" s="11" t="n">
        <v>3559000000</v>
      </c>
      <c r="I10" s="11" t="n">
        <v>3133000000</v>
      </c>
      <c r="J10" s="11" t="n">
        <v>3035000000</v>
      </c>
      <c r="K10" s="11" t="n">
        <v>3029000000</v>
      </c>
      <c r="L10" s="11" t="n">
        <v>3047000000</v>
      </c>
      <c r="M10" s="11" t="n">
        <v>3027000000</v>
      </c>
      <c r="N10" s="11" t="n">
        <v>3939000000</v>
      </c>
      <c r="O10" s="11" t="n">
        <v>3516000000</v>
      </c>
      <c r="P10" s="11" t="n">
        <v>3380000000</v>
      </c>
      <c r="Q10" s="11" t="n">
        <v>3783000000</v>
      </c>
      <c r="R10" s="11" t="n">
        <v>4002000000</v>
      </c>
      <c r="S10" s="11" t="n">
        <v>4835000000</v>
      </c>
      <c r="T10" s="11" t="n">
        <v>3753000000</v>
      </c>
      <c r="U10" s="11" t="n">
        <v>4683000000</v>
      </c>
    </row>
    <row r="11">
      <c r="A11" s="6" t="inlineStr">
        <is>
          <t>Total current assets</t>
        </is>
      </c>
      <c r="B11" s="7" t="n">
        <v>16703000000</v>
      </c>
      <c r="C11" s="7" t="n">
        <v>18745000000</v>
      </c>
      <c r="D11" s="7" t="n">
        <v>18878000000</v>
      </c>
      <c r="E11" s="7" t="n">
        <v>19342000000</v>
      </c>
      <c r="F11" s="7" t="n">
        <v>18172000000</v>
      </c>
      <c r="G11" s="7" t="n">
        <v>19521000000</v>
      </c>
      <c r="H11" s="7" t="n">
        <v>20506000000</v>
      </c>
      <c r="I11" s="7" t="n">
        <v>18234000000</v>
      </c>
      <c r="J11" s="7" t="n">
        <v>17560000000</v>
      </c>
      <c r="K11" s="7" t="n">
        <v>17655000000</v>
      </c>
      <c r="L11" s="7" t="n">
        <v>18948000000</v>
      </c>
      <c r="M11" s="7" t="n">
        <v>20244000000</v>
      </c>
      <c r="N11" s="7" t="n">
        <v>21427000000</v>
      </c>
      <c r="O11" s="7" t="n">
        <v>22405000000</v>
      </c>
      <c r="P11" s="7" t="n">
        <v>33457000000</v>
      </c>
      <c r="Q11" s="7" t="n">
        <v>33012000000</v>
      </c>
      <c r="R11" s="7" t="n">
        <v>31571000000</v>
      </c>
      <c r="S11" s="7" t="n">
        <v>26002000000</v>
      </c>
      <c r="T11" s="7" t="n">
        <v>24994000000</v>
      </c>
      <c r="U11" s="7" t="n">
        <v>25203000000</v>
      </c>
    </row>
    <row r="12">
      <c r="A12" s="8" t="inlineStr">
        <is>
          <t>PP&amp;E / finance lease ROU assets</t>
        </is>
      </c>
      <c r="B12" s="11" t="n">
        <v>5480000000</v>
      </c>
      <c r="C12" s="11" t="n">
        <v>5510000000</v>
      </c>
      <c r="D12" s="11" t="n">
        <v>5613000000</v>
      </c>
      <c r="E12" s="11" t="n">
        <v>5498000000</v>
      </c>
      <c r="F12" s="11" t="n">
        <v>5508000000</v>
      </c>
      <c r="G12" s="11" t="n">
        <v>5626000000</v>
      </c>
      <c r="H12" s="11" t="n">
        <v>5784000000</v>
      </c>
      <c r="I12" s="11" t="n">
        <v>5990000000</v>
      </c>
      <c r="J12" s="11" t="n">
        <v>6013000000</v>
      </c>
      <c r="K12" s="11" t="n">
        <v>6089000000</v>
      </c>
      <c r="L12" s="11" t="n">
        <v>5989000000</v>
      </c>
      <c r="M12" s="11" t="n">
        <v>5997000000</v>
      </c>
      <c r="N12" s="11" t="n">
        <v>5817000000</v>
      </c>
      <c r="O12" s="11" t="n">
        <v>5738000000</v>
      </c>
      <c r="P12" s="11" t="n">
        <v>5664000000</v>
      </c>
      <c r="Q12" s="11" t="n">
        <v>5664000000</v>
      </c>
      <c r="R12" s="9" t="n"/>
      <c r="S12" s="9" t="n"/>
      <c r="T12" s="11" t="n">
        <v>6002000000</v>
      </c>
      <c r="U12" s="11" t="n">
        <v>5911000000</v>
      </c>
    </row>
    <row r="13">
      <c r="A13" s="8" t="inlineStr">
        <is>
          <t>Goodwill</t>
        </is>
      </c>
      <c r="B13" s="11" t="n">
        <v>18017000000</v>
      </c>
      <c r="C13" s="11" t="n">
        <v>18092000000</v>
      </c>
      <c r="D13" s="11" t="n">
        <v>18306000000</v>
      </c>
      <c r="E13" s="11" t="n">
        <v>18303000000</v>
      </c>
      <c r="F13" s="11" t="n">
        <v>18306000000</v>
      </c>
      <c r="G13" s="11" t="n">
        <v>18308000000</v>
      </c>
      <c r="H13" s="11" t="n">
        <v>17403000000</v>
      </c>
      <c r="I13" s="11" t="n">
        <v>17421000000</v>
      </c>
      <c r="J13" s="11" t="n">
        <v>17733000000</v>
      </c>
      <c r="K13" s="11" t="n">
        <v>17994000000</v>
      </c>
      <c r="L13" s="11" t="n">
        <v>17988000000</v>
      </c>
      <c r="M13" s="11" t="n">
        <v>17988000000</v>
      </c>
      <c r="N13" s="11" t="n">
        <v>17988000000</v>
      </c>
      <c r="O13" s="11" t="n">
        <v>17988000000</v>
      </c>
      <c r="P13" s="11" t="n">
        <v>18086000000</v>
      </c>
      <c r="Q13" s="11" t="n">
        <v>18086000000</v>
      </c>
      <c r="R13" s="11" t="n">
        <v>16725000000</v>
      </c>
      <c r="S13" s="11" t="n">
        <v>23767000000</v>
      </c>
      <c r="T13" s="11" t="n">
        <v>23770000000</v>
      </c>
      <c r="U13" s="11" t="n">
        <v>23828000000</v>
      </c>
    </row>
    <row r="14">
      <c r="A14" s="8" t="inlineStr">
        <is>
          <t>Intangible assets</t>
        </is>
      </c>
      <c r="B14" s="11" t="n">
        <v>950000000</v>
      </c>
      <c r="C14" s="11" t="n">
        <v>892000000</v>
      </c>
      <c r="D14" s="11" t="n">
        <v>1022000000</v>
      </c>
      <c r="E14" s="11" t="n">
        <v>952000000</v>
      </c>
      <c r="F14" s="11" t="n">
        <v>878000000</v>
      </c>
      <c r="G14" s="11" t="n">
        <v>806000000</v>
      </c>
      <c r="H14" s="11" t="n">
        <v>733000000</v>
      </c>
      <c r="I14" s="11" t="n">
        <v>675000000</v>
      </c>
      <c r="J14" s="11" t="n">
        <v>675000000</v>
      </c>
      <c r="K14" s="11" t="n">
        <v>725000000</v>
      </c>
      <c r="L14" s="11" t="n">
        <v>654000000</v>
      </c>
      <c r="M14" s="11" t="n">
        <v>582000000</v>
      </c>
      <c r="N14" s="11" t="n">
        <v>515000000</v>
      </c>
      <c r="O14" s="11" t="n">
        <v>477000000</v>
      </c>
      <c r="P14" s="11" t="n">
        <v>510000000</v>
      </c>
      <c r="Q14" s="11" t="n">
        <v>508000000</v>
      </c>
      <c r="R14" s="11" t="n">
        <v>512000000</v>
      </c>
      <c r="S14" s="11" t="n">
        <v>6637000000</v>
      </c>
      <c r="T14" s="11" t="n">
        <v>6368000000</v>
      </c>
      <c r="U14" s="11" t="n">
        <v>6101000000</v>
      </c>
    </row>
    <row r="15">
      <c r="A15" s="8" t="inlineStr">
        <is>
          <t>Other non-current assets</t>
        </is>
      </c>
      <c r="B15" s="11" t="n">
        <v>12982000000</v>
      </c>
      <c r="C15" s="11" t="n">
        <v>13198000000</v>
      </c>
      <c r="D15" s="11" t="n">
        <v>13880000000</v>
      </c>
      <c r="E15" s="11" t="n">
        <v>13778000000</v>
      </c>
      <c r="F15" s="11" t="n">
        <v>13460000000</v>
      </c>
      <c r="G15" s="11" t="n">
        <v>13414000000</v>
      </c>
      <c r="H15" s="11" t="n">
        <v>12697000000</v>
      </c>
      <c r="I15" s="11" t="n">
        <v>13271000000</v>
      </c>
      <c r="J15" s="11" t="n">
        <v>13568000000</v>
      </c>
      <c r="K15" s="11" t="n">
        <v>13952000000</v>
      </c>
      <c r="L15" s="11" t="n">
        <v>13574000000</v>
      </c>
      <c r="M15" s="11" t="n">
        <v>13791000000</v>
      </c>
      <c r="N15" s="11" t="n">
        <v>13964000000</v>
      </c>
      <c r="O15" s="11" t="n">
        <v>14244000000</v>
      </c>
      <c r="P15" s="11" t="n">
        <v>13545000000</v>
      </c>
      <c r="Q15" s="11" t="n">
        <v>13057000000</v>
      </c>
      <c r="R15" s="9" t="n"/>
      <c r="S15" s="9" t="n"/>
      <c r="T15" s="11" t="n">
        <v>14772000000</v>
      </c>
      <c r="U15" s="11" t="n">
        <v>14725000000</v>
      </c>
    </row>
    <row r="16">
      <c r="A16" s="6" t="inlineStr">
        <is>
          <t>Total assets</t>
        </is>
      </c>
      <c r="B16" s="7" t="n">
        <v>54132000000</v>
      </c>
      <c r="C16" s="7" t="n">
        <v>56437000000</v>
      </c>
      <c r="D16" s="7" t="n">
        <v>57699000000</v>
      </c>
      <c r="E16" s="7" t="n">
        <v>57873000000</v>
      </c>
      <c r="F16" s="7" t="n">
        <v>56324000000</v>
      </c>
      <c r="G16" s="7" t="n">
        <v>57675000000</v>
      </c>
      <c r="H16" s="7" t="n">
        <v>57123000000</v>
      </c>
      <c r="I16" s="7" t="n">
        <v>55591000000</v>
      </c>
      <c r="J16" s="7" t="n">
        <v>55549000000</v>
      </c>
      <c r="K16" s="7" t="n">
        <v>56415000000</v>
      </c>
      <c r="L16" s="7" t="n">
        <v>57153000000</v>
      </c>
      <c r="M16" s="7" t="n">
        <v>58602000000</v>
      </c>
      <c r="N16" s="7" t="n">
        <v>59711000000</v>
      </c>
      <c r="O16" s="7" t="n">
        <v>60852000000</v>
      </c>
      <c r="P16" s="7" t="n">
        <v>71262000000</v>
      </c>
      <c r="Q16" s="7" t="n">
        <v>70327000000</v>
      </c>
      <c r="R16" s="7" t="n">
        <v>67854000000</v>
      </c>
      <c r="S16" s="7" t="n">
        <v>77340000000</v>
      </c>
      <c r="T16" s="7" t="n">
        <v>75906000000</v>
      </c>
      <c r="U16" s="7" t="n">
        <v>75768000000</v>
      </c>
    </row>
    <row r="17">
      <c r="A17" s="8" t="n"/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  <c r="N17" s="9" t="n"/>
      <c r="O17" s="9" t="n"/>
      <c r="P17" s="9" t="n"/>
      <c r="Q17" s="9" t="n"/>
      <c r="R17" s="9" t="n"/>
      <c r="S17" s="9" t="n"/>
      <c r="T17" s="9" t="n"/>
      <c r="U17" s="9" t="n"/>
    </row>
    <row r="18">
      <c r="A18" s="8" t="inlineStr">
        <is>
          <t>Accounts payable &amp; accrued liabilities</t>
        </is>
      </c>
      <c r="B18" s="11" t="n">
        <v>5533000000</v>
      </c>
      <c r="C18" s="11" t="n">
        <v>6526000000</v>
      </c>
      <c r="D18" s="11" t="n">
        <v>7004000000</v>
      </c>
      <c r="E18" s="11" t="n">
        <v>6549000000</v>
      </c>
      <c r="F18" s="11" t="n">
        <v>5671000000</v>
      </c>
      <c r="G18" s="11" t="n">
        <v>6861000000</v>
      </c>
      <c r="H18" s="11" t="n">
        <v>8717000000</v>
      </c>
      <c r="I18" s="11" t="n">
        <v>6535000000</v>
      </c>
      <c r="J18" s="11" t="n">
        <v>5501000000</v>
      </c>
      <c r="K18" s="11" t="n">
        <v>5604000000</v>
      </c>
      <c r="L18" s="11" t="n">
        <v>7136000000</v>
      </c>
      <c r="M18" s="11" t="n">
        <v>8125000000</v>
      </c>
      <c r="N18" s="11" t="n">
        <v>10119000000</v>
      </c>
      <c r="O18" s="11" t="n">
        <v>10085000000</v>
      </c>
      <c r="P18" s="11" t="n">
        <v>11064000000</v>
      </c>
      <c r="Q18" s="11" t="n">
        <v>10747000000</v>
      </c>
      <c r="R18" s="11" t="n">
        <v>9316000000</v>
      </c>
      <c r="S18" s="11" t="n">
        <v>8662000000</v>
      </c>
      <c r="T18" s="11" t="n">
        <v>7731000000</v>
      </c>
      <c r="U18" s="11" t="n">
        <v>8379000000</v>
      </c>
    </row>
    <row r="19">
      <c r="A19" s="8" t="inlineStr">
        <is>
          <t>Other current liabilities</t>
        </is>
      </c>
      <c r="B19" s="9">
        <f>B20-B18</f>
        <v/>
      </c>
      <c r="C19" s="9">
        <f>C20-C18</f>
        <v/>
      </c>
      <c r="D19" s="9">
        <f>D20-D18</f>
        <v/>
      </c>
      <c r="E19" s="9">
        <f>E20-E18</f>
        <v/>
      </c>
      <c r="F19" s="9">
        <f>F20-F18</f>
        <v/>
      </c>
      <c r="G19" s="9">
        <f>G20-G18</f>
        <v/>
      </c>
      <c r="H19" s="9">
        <f>H20-H18</f>
        <v/>
      </c>
      <c r="I19" s="9">
        <f>I20-I18</f>
        <v/>
      </c>
      <c r="J19" s="9">
        <f>J20-J18</f>
        <v/>
      </c>
      <c r="K19" s="9">
        <f>K20-K18</f>
        <v/>
      </c>
      <c r="L19" s="9">
        <f>L20-L18</f>
        <v/>
      </c>
      <c r="M19" s="9">
        <f>M20-M18</f>
        <v/>
      </c>
      <c r="N19" s="9">
        <f>N20-N18</f>
        <v/>
      </c>
      <c r="O19" s="9">
        <f>O20-O18</f>
        <v/>
      </c>
      <c r="P19" s="9">
        <f>P20-P18</f>
        <v/>
      </c>
      <c r="Q19" s="9">
        <f>Q20-Q18</f>
        <v/>
      </c>
      <c r="R19" s="9">
        <f>R20-R18</f>
        <v/>
      </c>
      <c r="S19" s="9">
        <f>S20-S18</f>
        <v/>
      </c>
      <c r="T19" s="9">
        <f>T20-T18</f>
        <v/>
      </c>
      <c r="U19" s="9">
        <f>U20-U18</f>
        <v/>
      </c>
    </row>
    <row r="20">
      <c r="A20" s="8" t="inlineStr">
        <is>
          <t>Total current liabilities</t>
        </is>
      </c>
      <c r="B20" s="11" t="n">
        <v>17980000000</v>
      </c>
      <c r="C20" s="11" t="n">
        <v>19641000000</v>
      </c>
      <c r="D20" s="11" t="n">
        <v>20687000000</v>
      </c>
      <c r="E20" s="11" t="n">
        <v>20473000000</v>
      </c>
      <c r="F20" s="11" t="n">
        <v>20190000000</v>
      </c>
      <c r="G20" s="11" t="n">
        <v>21299000000</v>
      </c>
      <c r="H20" s="11" t="n">
        <v>23174000000</v>
      </c>
      <c r="I20" s="11" t="n">
        <v>21476000000</v>
      </c>
      <c r="J20" s="11" t="n">
        <v>20251000000</v>
      </c>
      <c r="K20" s="11" t="n">
        <v>20170000000</v>
      </c>
      <c r="L20" s="11" t="n">
        <v>21882000000</v>
      </c>
      <c r="M20" s="11" t="n">
        <v>22635000000</v>
      </c>
      <c r="N20" s="11" t="n">
        <v>23750000000</v>
      </c>
      <c r="O20" s="11" t="n">
        <v>23865000000</v>
      </c>
      <c r="P20" s="11" t="n">
        <v>25973000000</v>
      </c>
      <c r="Q20" s="11" t="n">
        <v>24904000000</v>
      </c>
      <c r="R20" s="11" t="n">
        <v>24538000000</v>
      </c>
      <c r="S20" s="11" t="n">
        <v>27347000000</v>
      </c>
      <c r="T20" s="11" t="n">
        <v>24643000000</v>
      </c>
      <c r="U20" s="11" t="n">
        <v>24357000000</v>
      </c>
    </row>
    <row r="21">
      <c r="A21" s="8" t="inlineStr">
        <is>
          <t>Debt &amp; capital lease obligations</t>
        </is>
      </c>
      <c r="B21" s="11" t="n">
        <v>14805000000</v>
      </c>
      <c r="C21" s="11" t="n">
        <v>15230000000</v>
      </c>
      <c r="D21" s="11" t="n">
        <v>12509000000</v>
      </c>
      <c r="E21" s="11" t="n">
        <v>13145000000</v>
      </c>
      <c r="F21" s="11" t="n">
        <v>12619000000</v>
      </c>
      <c r="G21" s="11" t="n">
        <v>13006000000</v>
      </c>
      <c r="H21" s="11" t="n">
        <v>11729000000</v>
      </c>
      <c r="I21" s="11" t="n">
        <v>11304000000</v>
      </c>
      <c r="J21" s="11" t="n">
        <v>12173000000</v>
      </c>
      <c r="K21" s="11" t="n">
        <v>12532000000</v>
      </c>
      <c r="L21" s="11" t="n">
        <v>11509000000</v>
      </c>
      <c r="M21" s="11" t="n">
        <v>11971000000</v>
      </c>
      <c r="N21" s="11" t="n">
        <v>10490000000</v>
      </c>
      <c r="O21" s="11" t="n">
        <v>11068000000</v>
      </c>
      <c r="P21" s="11" t="n">
        <v>17473000000</v>
      </c>
      <c r="Q21" s="11" t="n">
        <v>17082000000</v>
      </c>
      <c r="R21" s="11" t="n">
        <v>16752000000</v>
      </c>
      <c r="S21" s="11" t="n">
        <v>21904000000</v>
      </c>
      <c r="T21" s="11" t="n">
        <v>21552000000</v>
      </c>
      <c r="U21" s="11" t="n">
        <v>20776000000</v>
      </c>
    </row>
    <row r="22">
      <c r="A22" s="8" t="inlineStr">
        <is>
          <t>Other non-current liabilities</t>
        </is>
      </c>
      <c r="B22" s="9" t="n"/>
      <c r="C22" s="9" t="n"/>
      <c r="D22" s="9" t="n"/>
      <c r="E22" s="9" t="n"/>
      <c r="F22" s="9" t="n"/>
      <c r="G22" s="9" t="n"/>
      <c r="H22" s="9" t="n"/>
      <c r="I22" s="9" t="n"/>
      <c r="J22" s="9" t="n"/>
      <c r="K22" s="9" t="n"/>
      <c r="L22" s="9" t="n"/>
      <c r="M22" s="9" t="n"/>
      <c r="N22" s="9" t="n"/>
      <c r="O22" s="9" t="n"/>
      <c r="P22" s="9" t="n"/>
      <c r="Q22" s="9" t="n"/>
      <c r="R22" s="9" t="n"/>
      <c r="S22" s="9" t="n"/>
      <c r="T22" s="9" t="n"/>
      <c r="U22" s="9" t="n"/>
    </row>
    <row r="23">
      <c r="A23" s="6" t="inlineStr">
        <is>
          <t>Total liabilities</t>
        </is>
      </c>
      <c r="B23" s="10" t="n"/>
      <c r="C23" s="10" t="n"/>
      <c r="D23" s="10" t="n"/>
      <c r="E23" s="10" t="n"/>
      <c r="F23" s="10" t="n"/>
      <c r="G23" s="10" t="n"/>
      <c r="H23" s="10" t="n"/>
      <c r="I23" s="10" t="n"/>
      <c r="J23" s="10" t="n"/>
      <c r="K23" s="10" t="n"/>
      <c r="L23" s="10" t="n"/>
      <c r="M23" s="10" t="n"/>
      <c r="N23" s="10" t="n"/>
      <c r="O23" s="10" t="n"/>
      <c r="P23" s="10" t="n"/>
      <c r="Q23" s="10" t="n"/>
      <c r="R23" s="10" t="n"/>
      <c r="S23" s="10" t="n"/>
      <c r="T23" s="10" t="n"/>
      <c r="U23" s="10" t="n"/>
    </row>
    <row r="24">
      <c r="A24" s="6" t="inlineStr">
        <is>
          <t>Stockholders’ equity</t>
        </is>
      </c>
      <c r="B24" s="7" t="n">
        <v>16560000000</v>
      </c>
      <c r="C24" s="7" t="n">
        <v>17020000000</v>
      </c>
      <c r="D24" s="7" t="n">
        <v>20017000000</v>
      </c>
      <c r="E24" s="7" t="n">
        <v>20318000000</v>
      </c>
      <c r="F24" s="7" t="n">
        <v>20532000000</v>
      </c>
      <c r="G24" s="7" t="n">
        <v>20611000000</v>
      </c>
      <c r="H24" s="7" t="n">
        <v>19909000000</v>
      </c>
      <c r="I24" s="7" t="n">
        <v>20011000000</v>
      </c>
      <c r="J24" s="7" t="n">
        <v>20366000000</v>
      </c>
      <c r="K24" s="7" t="n">
        <v>20622000000</v>
      </c>
      <c r="L24" s="7" t="n">
        <v>21182000000</v>
      </c>
      <c r="M24" s="7" t="n">
        <v>21416000000</v>
      </c>
      <c r="N24" s="7" t="n">
        <v>21680000000</v>
      </c>
      <c r="O24" s="7" t="n">
        <v>22077000000</v>
      </c>
      <c r="P24" s="7" t="n">
        <v>24816000000</v>
      </c>
      <c r="Q24" s="7" t="n">
        <v>25224000000</v>
      </c>
      <c r="R24" s="7" t="n">
        <v>23867000000</v>
      </c>
      <c r="S24" s="7" t="n">
        <v>24402000000</v>
      </c>
      <c r="T24" s="7" t="n">
        <v>24688000000</v>
      </c>
      <c r="U24" s="7" t="n">
        <v>24774000000</v>
      </c>
    </row>
    <row r="25">
      <c r="A25" s="8" t="inlineStr">
        <is>
          <t>Total liabilities + equity</t>
        </is>
      </c>
      <c r="B25" s="9">
        <f>B23+B24</f>
        <v/>
      </c>
      <c r="C25" s="9">
        <f>C23+C24</f>
        <v/>
      </c>
      <c r="D25" s="9">
        <f>D23+D24</f>
        <v/>
      </c>
      <c r="E25" s="9">
        <f>E23+E24</f>
        <v/>
      </c>
      <c r="F25" s="9">
        <f>F23+F24</f>
        <v/>
      </c>
      <c r="G25" s="9">
        <f>G23+G24</f>
        <v/>
      </c>
      <c r="H25" s="9">
        <f>H23+H24</f>
        <v/>
      </c>
      <c r="I25" s="9">
        <f>I23+I24</f>
        <v/>
      </c>
      <c r="J25" s="9">
        <f>J23+J24</f>
        <v/>
      </c>
      <c r="K25" s="9">
        <f>K23+K24</f>
        <v/>
      </c>
      <c r="L25" s="9">
        <f>L23+L24</f>
        <v/>
      </c>
      <c r="M25" s="9">
        <f>M23+M24</f>
        <v/>
      </c>
      <c r="N25" s="9">
        <f>N23+N24</f>
        <v/>
      </c>
      <c r="O25" s="9">
        <f>O23+O24</f>
        <v/>
      </c>
      <c r="P25" s="9">
        <f>P23+P24</f>
        <v/>
      </c>
      <c r="Q25" s="9">
        <f>Q23+Q24</f>
        <v/>
      </c>
      <c r="R25" s="9">
        <f>R23+R24</f>
        <v/>
      </c>
      <c r="S25" s="9">
        <f>S23+S24</f>
        <v/>
      </c>
      <c r="T25" s="9">
        <f>T23+T24</f>
        <v/>
      </c>
      <c r="U25" s="9">
        <f>U23+U24</f>
        <v/>
      </c>
    </row>
    <row r="26">
      <c r="A26" s="8" t="inlineStr">
        <is>
          <t>Balance check</t>
        </is>
      </c>
      <c r="B26" s="9">
        <f>B25-B16</f>
        <v/>
      </c>
      <c r="C26" s="9">
        <f>C25-C16</f>
        <v/>
      </c>
      <c r="D26" s="9">
        <f>D25-D16</f>
        <v/>
      </c>
      <c r="E26" s="9">
        <f>E25-E16</f>
        <v/>
      </c>
      <c r="F26" s="9">
        <f>F25-F16</f>
        <v/>
      </c>
      <c r="G26" s="9">
        <f>G25-G16</f>
        <v/>
      </c>
      <c r="H26" s="9">
        <f>H25-H16</f>
        <v/>
      </c>
      <c r="I26" s="9">
        <f>I25-I16</f>
        <v/>
      </c>
      <c r="J26" s="9">
        <f>J25-J16</f>
        <v/>
      </c>
      <c r="K26" s="9">
        <f>K25-K16</f>
        <v/>
      </c>
      <c r="L26" s="9">
        <f>L25-L16</f>
        <v/>
      </c>
      <c r="M26" s="9">
        <f>M25-M16</f>
        <v/>
      </c>
      <c r="N26" s="9">
        <f>N25-N16</f>
        <v/>
      </c>
      <c r="O26" s="9">
        <f>O25-O16</f>
        <v/>
      </c>
      <c r="P26" s="9">
        <f>P25-P16</f>
        <v/>
      </c>
      <c r="Q26" s="9">
        <f>Q25-Q16</f>
        <v/>
      </c>
      <c r="R26" s="9">
        <f>R25-R16</f>
        <v/>
      </c>
      <c r="S26" s="9">
        <f>S25-S16</f>
        <v/>
      </c>
      <c r="T26" s="9">
        <f>T25-T16</f>
        <v/>
      </c>
      <c r="U26" s="9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Hewlett Packard Enterprise (HPE)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3" t="inlineStr">
        <is>
          <t>Base Quarter</t>
        </is>
      </c>
      <c r="B4" s="13" t="inlineStr">
        <is>
          <t>FY2026 Q1 | Jan 31, 2026</t>
        </is>
      </c>
      <c r="C4" s="13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4">
        <f>SUM('Income Statement'!R7:U7)</f>
        <v/>
      </c>
      <c r="C5" s="8" t="inlineStr">
        <is>
          <t>Revenue growth</t>
        </is>
      </c>
      <c r="D5" s="15" t="n">
        <v>0.1013</v>
      </c>
      <c r="E5" s="15" t="n">
        <v>0.0813</v>
      </c>
      <c r="F5" s="15" t="n">
        <v>0.0613</v>
      </c>
      <c r="G5" s="15" t="n">
        <v>0.0413</v>
      </c>
      <c r="H5" s="15" t="n">
        <v>0.0313</v>
      </c>
    </row>
    <row r="6">
      <c r="A6" s="8" t="inlineStr">
        <is>
          <t>TTM EBIT</t>
        </is>
      </c>
      <c r="B6" s="14">
        <f>SUM('Income Statement'!R14:U14)</f>
        <v/>
      </c>
      <c r="C6" s="8" t="inlineStr">
        <is>
          <t>EBIT margin</t>
        </is>
      </c>
      <c r="D6" s="15" t="n">
        <v>0.02</v>
      </c>
      <c r="E6" s="15" t="n">
        <v>0.06</v>
      </c>
      <c r="F6" s="15" t="n">
        <v>0.1</v>
      </c>
      <c r="G6" s="15" t="n">
        <v>0.14</v>
      </c>
      <c r="H6" s="15" t="n">
        <v>0.18</v>
      </c>
    </row>
    <row r="7">
      <c r="A7" s="8" t="inlineStr">
        <is>
          <t>TTM EBIT Margin</t>
        </is>
      </c>
      <c r="B7" s="14">
        <f>IFERROR(B6/B5,0)</f>
        <v/>
      </c>
      <c r="C7" s="8" t="inlineStr">
        <is>
          <t>D&amp;A margin</t>
        </is>
      </c>
      <c r="D7" s="15" t="n">
        <v>0.0842</v>
      </c>
      <c r="E7" s="15" t="n">
        <v>0.0842</v>
      </c>
      <c r="F7" s="15" t="n">
        <v>0.0842</v>
      </c>
      <c r="G7" s="15" t="n">
        <v>0.0842</v>
      </c>
      <c r="H7" s="15" t="n">
        <v>0.0842</v>
      </c>
    </row>
    <row r="8">
      <c r="A8" s="8" t="inlineStr">
        <is>
          <t>Base Net Working Capital</t>
        </is>
      </c>
      <c r="B8" s="14">
        <f>'Balance Sheet'!U8+'Balance Sheet'!U9+'Balance Sheet'!U10-'Balance Sheet'!U20</f>
        <v/>
      </c>
      <c r="C8" s="8" t="inlineStr">
        <is>
          <t>CapEx margin</t>
        </is>
      </c>
      <c r="D8" s="15" t="n">
        <v>0.03</v>
      </c>
      <c r="E8" s="15" t="n">
        <v>0.0425</v>
      </c>
      <c r="F8" s="15" t="n">
        <v>0.055</v>
      </c>
      <c r="G8" s="15" t="n">
        <v>0.0675</v>
      </c>
      <c r="H8" s="15" t="n">
        <v>0.08</v>
      </c>
    </row>
    <row r="9">
      <c r="A9" s="8" t="inlineStr">
        <is>
          <t>NWC % Revenue</t>
        </is>
      </c>
      <c r="B9" s="14">
        <f>IFERROR(B8/B5,0)</f>
        <v/>
      </c>
      <c r="C9" s="8" t="inlineStr">
        <is>
          <t>NWC % revenue</t>
        </is>
      </c>
      <c r="D9" s="15" t="n">
        <v>0.02</v>
      </c>
      <c r="E9" s="15" t="n">
        <v>0.02</v>
      </c>
      <c r="F9" s="15" t="n">
        <v>0.02</v>
      </c>
      <c r="G9" s="15" t="n">
        <v>0.02</v>
      </c>
      <c r="H9" s="15" t="n">
        <v>0.02</v>
      </c>
    </row>
    <row r="10">
      <c r="A10" s="8" t="inlineStr">
        <is>
          <t>TTM D&amp;A</t>
        </is>
      </c>
      <c r="B10" s="14" t="n">
        <v>3010000000</v>
      </c>
      <c r="C10" s="8" t="inlineStr">
        <is>
          <t>Tax rate</t>
        </is>
      </c>
      <c r="D10" s="15" t="n">
        <v>0.28</v>
      </c>
      <c r="E10" s="15" t="n">
        <v>0.28</v>
      </c>
      <c r="F10" s="15" t="n">
        <v>0.28</v>
      </c>
      <c r="G10" s="15" t="n">
        <v>0.28</v>
      </c>
      <c r="H10" s="15" t="n">
        <v>0.28</v>
      </c>
    </row>
    <row r="11">
      <c r="A11" s="8" t="inlineStr">
        <is>
          <t>D&amp;A Margin</t>
        </is>
      </c>
      <c r="B11" s="14">
        <f>IFERROR(B10/B5,0)</f>
        <v/>
      </c>
      <c r="C11" s="8" t="n"/>
      <c r="D11" s="9" t="n"/>
      <c r="E11" s="9" t="n"/>
      <c r="F11" s="9" t="n"/>
      <c r="G11" s="9" t="n"/>
      <c r="H11" s="9" t="n"/>
    </row>
    <row r="12">
      <c r="A12" s="8" t="inlineStr">
        <is>
          <t>TTM CapEx</t>
        </is>
      </c>
      <c r="B12" s="14" t="n">
        <v>0</v>
      </c>
      <c r="C12" s="8" t="inlineStr">
        <is>
          <t>Revenue</t>
        </is>
      </c>
      <c r="D12" s="11">
        <f>$B$5*(1+D5)</f>
        <v/>
      </c>
      <c r="E12" s="11">
        <f>D12*(1+E5)</f>
        <v/>
      </c>
      <c r="F12" s="11">
        <f>E12*(1+F5)</f>
        <v/>
      </c>
      <c r="G12" s="11">
        <f>F12*(1+G5)</f>
        <v/>
      </c>
      <c r="H12" s="11">
        <f>G12*(1+H5)</f>
        <v/>
      </c>
    </row>
    <row r="13">
      <c r="A13" s="8" t="inlineStr">
        <is>
          <t>CapEx Margin</t>
        </is>
      </c>
      <c r="B13" s="14">
        <f>IFERROR(B12/B5,0)</f>
        <v/>
      </c>
      <c r="C13" s="8" t="inlineStr">
        <is>
          <t>EBIT</t>
        </is>
      </c>
      <c r="D13" s="11">
        <f>D12*D6</f>
        <v/>
      </c>
      <c r="E13" s="11">
        <f>E12*E6</f>
        <v/>
      </c>
      <c r="F13" s="11">
        <f>F12*F6</f>
        <v/>
      </c>
      <c r="G13" s="11">
        <f>G12*G6</f>
        <v/>
      </c>
      <c r="H13" s="11">
        <f>H12*H6</f>
        <v/>
      </c>
    </row>
    <row r="14">
      <c r="A14" s="8" t="inlineStr">
        <is>
          <t>Cash &amp; Equivalents</t>
        </is>
      </c>
      <c r="B14" s="14" t="n">
        <v>4841000000</v>
      </c>
      <c r="C14" s="8" t="inlineStr">
        <is>
          <t>NOPAT</t>
        </is>
      </c>
      <c r="D14" s="11">
        <f>D13*(1-D10)</f>
        <v/>
      </c>
      <c r="E14" s="11">
        <f>E13*(1-E10)</f>
        <v/>
      </c>
      <c r="F14" s="11">
        <f>F13*(1-F10)</f>
        <v/>
      </c>
      <c r="G14" s="11">
        <f>G13*(1-G10)</f>
        <v/>
      </c>
      <c r="H14" s="11">
        <f>H13*(1-H10)</f>
        <v/>
      </c>
    </row>
    <row r="15">
      <c r="A15" s="8" t="inlineStr">
        <is>
          <t>Debt &amp; Lease Obligations</t>
        </is>
      </c>
      <c r="B15" s="14" t="n">
        <v>20776000000</v>
      </c>
      <c r="C15" s="8" t="inlineStr">
        <is>
          <t>D&amp;A</t>
        </is>
      </c>
      <c r="D15" s="11">
        <f>D12*D7</f>
        <v/>
      </c>
      <c r="E15" s="11">
        <f>E12*E7</f>
        <v/>
      </c>
      <c r="F15" s="11">
        <f>F12*F7</f>
        <v/>
      </c>
      <c r="G15" s="11">
        <f>G12*G7</f>
        <v/>
      </c>
      <c r="H15" s="11">
        <f>H12*H7</f>
        <v/>
      </c>
    </row>
    <row r="16">
      <c r="A16" s="8" t="inlineStr">
        <is>
          <t>Net Cash / (Debt)</t>
        </is>
      </c>
      <c r="B16" s="14">
        <f>B14-B15</f>
        <v/>
      </c>
      <c r="C16" s="8" t="inlineStr">
        <is>
          <t>CapEx</t>
        </is>
      </c>
      <c r="D16" s="11">
        <f>D12*D8</f>
        <v/>
      </c>
      <c r="E16" s="11">
        <f>E12*E8</f>
        <v/>
      </c>
      <c r="F16" s="11">
        <f>F12*F8</f>
        <v/>
      </c>
      <c r="G16" s="11">
        <f>G12*G8</f>
        <v/>
      </c>
      <c r="H16" s="11">
        <f>H12*H8</f>
        <v/>
      </c>
    </row>
    <row r="17">
      <c r="A17" s="8" t="inlineStr">
        <is>
          <t>Shares Outstanding (mm)</t>
        </is>
      </c>
      <c r="B17" s="16" t="n">
        <v>1328.922107</v>
      </c>
      <c r="C17" s="8" t="inlineStr">
        <is>
          <t>NWC</t>
        </is>
      </c>
      <c r="D17" s="11">
        <f>D12*D9</f>
        <v/>
      </c>
      <c r="E17" s="11">
        <f>E12*E9</f>
        <v/>
      </c>
      <c r="F17" s="11">
        <f>F12*F9</f>
        <v/>
      </c>
      <c r="G17" s="11">
        <f>G12*G9</f>
        <v/>
      </c>
      <c r="H17" s="11">
        <f>H12*H9</f>
        <v/>
      </c>
    </row>
    <row r="18">
      <c r="A18" s="8" t="inlineStr">
        <is>
          <t>WACC</t>
        </is>
      </c>
      <c r="B18" s="17" t="n">
        <v>0.1</v>
      </c>
      <c r="C18" s="8" t="inlineStr">
        <is>
          <t>Change in NWC</t>
        </is>
      </c>
      <c r="D18" s="11">
        <f>D17-$B$8</f>
        <v/>
      </c>
      <c r="E18" s="11">
        <f>E17-D17</f>
        <v/>
      </c>
      <c r="F18" s="11">
        <f>F17-E17</f>
        <v/>
      </c>
      <c r="G18" s="11">
        <f>G17-F17</f>
        <v/>
      </c>
      <c r="H18" s="11">
        <f>H17-G17</f>
        <v/>
      </c>
    </row>
    <row r="19">
      <c r="A19" s="8" t="inlineStr">
        <is>
          <t>Terminal Growth</t>
        </is>
      </c>
      <c r="B19" s="17" t="n">
        <v>0.03</v>
      </c>
      <c r="C19" s="8" t="inlineStr">
        <is>
          <t>Unlevered FCF</t>
        </is>
      </c>
      <c r="D19" s="11">
        <f>D14+D15-D16-D18</f>
        <v/>
      </c>
      <c r="E19" s="11">
        <f>E14+E15-E16-E18</f>
        <v/>
      </c>
      <c r="F19" s="11">
        <f>F14+F15-F16-F18</f>
        <v/>
      </c>
      <c r="G19" s="11">
        <f>G14+G15-G16-G18</f>
        <v/>
      </c>
      <c r="H19" s="11">
        <f>H14+H15-H16-H18</f>
        <v/>
      </c>
    </row>
    <row r="20">
      <c r="A20" s="8" t="n"/>
      <c r="B20" s="14" t="n"/>
      <c r="C20" s="8" t="inlineStr">
        <is>
          <t>Discount factor</t>
        </is>
      </c>
      <c r="D20" s="11">
        <f>1/(1+$B$18)^1</f>
        <v/>
      </c>
      <c r="E20" s="11">
        <f>1/(1+$B$18)^2</f>
        <v/>
      </c>
      <c r="F20" s="11">
        <f>1/(1+$B$18)^3</f>
        <v/>
      </c>
      <c r="G20" s="11">
        <f>1/(1+$B$18)^4</f>
        <v/>
      </c>
      <c r="H20" s="11">
        <f>1/(1+$B$18)^5</f>
        <v/>
      </c>
    </row>
    <row r="21">
      <c r="A21" s="8" t="n"/>
      <c r="B21" s="14" t="n"/>
      <c r="C21" s="8" t="inlineStr">
        <is>
          <t>PV of FCF</t>
        </is>
      </c>
      <c r="D21" s="11">
        <f>D19*D20</f>
        <v/>
      </c>
      <c r="E21" s="11">
        <f>E19*E20</f>
        <v/>
      </c>
      <c r="F21" s="11">
        <f>F19*F20</f>
        <v/>
      </c>
      <c r="G21" s="11">
        <f>G19*G20</f>
        <v/>
      </c>
      <c r="H21" s="11">
        <f>H19*H20</f>
        <v/>
      </c>
    </row>
    <row r="22">
      <c r="A22" s="8" t="inlineStr">
        <is>
          <t>Enterprise Value</t>
        </is>
      </c>
      <c r="B22" s="18">
        <f>SUM(D21:H21)+H24</f>
        <v/>
      </c>
      <c r="C22" s="8" t="n"/>
      <c r="D22" s="9" t="n"/>
      <c r="E22" s="9" t="n"/>
      <c r="F22" s="9" t="n"/>
      <c r="G22" s="9" t="n"/>
      <c r="H22" s="9" t="n"/>
    </row>
    <row r="23">
      <c r="A23" s="8" t="inlineStr">
        <is>
          <t>Equity Value</t>
        </is>
      </c>
      <c r="B23" s="18">
        <f>B22+B16</f>
        <v/>
      </c>
      <c r="C23" s="8" t="inlineStr">
        <is>
          <t>Terminal Value</t>
        </is>
      </c>
      <c r="D23" s="9" t="n"/>
      <c r="E23" s="9" t="n"/>
      <c r="F23" s="9" t="n"/>
      <c r="G23" s="9" t="n"/>
      <c r="H23" s="9">
        <f>H19*(1+$B$19)/($B$18-$B$19)</f>
        <v/>
      </c>
    </row>
    <row r="24">
      <c r="A24" s="8" t="inlineStr">
        <is>
          <t>Value / Share</t>
        </is>
      </c>
      <c r="B24" s="19">
        <f>B23/B17</f>
        <v/>
      </c>
      <c r="C24" s="8" t="inlineStr">
        <is>
          <t>PV of Terminal Value</t>
        </is>
      </c>
      <c r="D24" s="9" t="n"/>
      <c r="E24" s="9" t="n"/>
      <c r="F24" s="9" t="n"/>
      <c r="G24" s="9" t="n"/>
      <c r="H24" s="9">
        <f>H23*H20</f>
        <v/>
      </c>
    </row>
    <row r="25">
      <c r="A25" s="8" t="n"/>
      <c r="B25" s="8" t="n"/>
      <c r="C25" s="8" t="n"/>
      <c r="D25" s="9" t="n"/>
      <c r="E25" s="9" t="n"/>
      <c r="F25" s="9" t="n"/>
      <c r="G25" s="9" t="n"/>
      <c r="H25" s="9" t="n"/>
    </row>
    <row r="26">
      <c r="A26" s="8" t="n"/>
      <c r="B26" s="8" t="n"/>
      <c r="C26" s="8" t="n"/>
      <c r="D26" s="9" t="n"/>
      <c r="E26" s="9" t="n"/>
      <c r="F26" s="9" t="n"/>
      <c r="G26" s="9" t="n"/>
      <c r="H26" s="9" t="n"/>
    </row>
    <row r="27">
      <c r="A27" s="20" t="inlineStr">
        <is>
          <t>Sources</t>
        </is>
      </c>
      <c r="B27" s="8" t="n"/>
      <c r="C27" s="8" t="n"/>
      <c r="D27" s="9" t="n"/>
      <c r="E27" s="9" t="n"/>
      <c r="F27" s="9" t="n"/>
      <c r="G27" s="9" t="n"/>
      <c r="H27" s="9" t="n"/>
    </row>
    <row r="28">
      <c r="A28" s="8" t="inlineStr">
        <is>
          <t>SEC companyfacts JSON</t>
        </is>
      </c>
      <c r="B28" s="8" t="inlineStr">
        <is>
          <t>https://data.sec.gov/api/xbrl/companyfacts/CIK0001645590.json</t>
        </is>
      </c>
      <c r="C28" s="8" t="n"/>
      <c r="D28" s="9" t="n"/>
      <c r="E28" s="9" t="n"/>
      <c r="F28" s="9" t="n"/>
      <c r="G28" s="9" t="n"/>
      <c r="H28" s="9" t="n"/>
    </row>
    <row r="29">
      <c r="A29" s="8" t="inlineStr">
        <is>
          <t>Hewlett Packard Enterprise latest interim filing</t>
        </is>
      </c>
      <c r="B29" s="8" t="inlineStr">
        <is>
          <t>https://www.sec.gov/Archives/edgar/data/1645590/000164559026000032/hpe-20260131.htm</t>
        </is>
      </c>
      <c r="C29" s="8" t="n"/>
      <c r="D29" s="9" t="n"/>
      <c r="E29" s="9" t="n"/>
      <c r="F29" s="9" t="n"/>
      <c r="G29" s="9" t="n"/>
      <c r="H29" s="9" t="n"/>
    </row>
    <row r="30">
      <c r="A30" s="8" t="inlineStr">
        <is>
          <t>Hewlett Packard Enterprise latest annual filing</t>
        </is>
      </c>
      <c r="B30" s="8" t="inlineStr">
        <is>
          <t>https://www.sec.gov/Archives/edgar/data/1645590/000164559025000130/hpe-20251031.htm</t>
        </is>
      </c>
      <c r="C30" s="8" t="n"/>
      <c r="D30" s="9" t="n"/>
      <c r="E30" s="9" t="n"/>
      <c r="F30" s="9" t="n"/>
      <c r="G30" s="9" t="n"/>
      <c r="H30" s="9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2026-05-25T04:09:07Z</dcterms:created>
  <dcterms:modified xmlns:dcterms="http://purl.org/dc/terms/" xmlns:xsi="http://www.w3.org/2001/XMLSchema-instance" xsi:type="dcterms:W3CDTF">2026-05-25T04:09:08Z</dcterms:modified>
</cp:coreProperties>
</file>