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0820318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0820318.json" TargetMode="External" Id="rId1"/><Relationship Type="http://schemas.openxmlformats.org/officeDocument/2006/relationships/hyperlink" Target="https://www.sec.gov/Archives/edgar/data/820318/000082031826000013/iivi-20260331.htm" TargetMode="External" Id="rId2"/><Relationship Type="http://schemas.openxmlformats.org/officeDocument/2006/relationships/hyperlink" Target="https://www.sec.gov/Archives/edgar/data/820318/000082031825000014/iivi-20250630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Coherent (COHR) | 5-Year Quarterly Income Statement</t>
        </is>
      </c>
    </row>
    <row r="2" ht="34" customHeight="1">
      <c r="A2" s="2" t="inlineStr">
        <is>
          <t>Source: SEC companyfacts and Coherent filings through FY2026 Q3 (quarter ended March 31, 2026; filed May 6, 2026). USD millions.</t>
        </is>
      </c>
    </row>
    <row r="4">
      <c r="A4" s="3" t="inlineStr">
        <is>
          <t>Line Item</t>
        </is>
      </c>
      <c r="B4" s="3" t="inlineStr">
        <is>
          <t>FY2020 Q4</t>
        </is>
      </c>
      <c r="C4" s="3" t="inlineStr">
        <is>
          <t>FY2022 Q1</t>
        </is>
      </c>
      <c r="D4" s="3" t="inlineStr">
        <is>
          <t>FY2022 Q2</t>
        </is>
      </c>
      <c r="E4" s="3" t="inlineStr">
        <is>
          <t>FY2022 Q3</t>
        </is>
      </c>
      <c r="F4" s="3" t="inlineStr">
        <is>
          <t>FY2022 Q4</t>
        </is>
      </c>
      <c r="G4" s="3" t="inlineStr">
        <is>
          <t>FY2023 Q1</t>
        </is>
      </c>
      <c r="H4" s="3" t="inlineStr">
        <is>
          <t>FY2023 Q2</t>
        </is>
      </c>
      <c r="I4" s="3" t="inlineStr">
        <is>
          <t>FY2023 Q3</t>
        </is>
      </c>
      <c r="J4" s="3" t="inlineStr">
        <is>
          <t>FY2023 Q4</t>
        </is>
      </c>
      <c r="K4" s="3" t="inlineStr">
        <is>
          <t>FY2024 Q1</t>
        </is>
      </c>
      <c r="L4" s="3" t="inlineStr">
        <is>
          <t>FY2024 Q2</t>
        </is>
      </c>
      <c r="M4" s="3" t="inlineStr">
        <is>
          <t>FY2024 Q3</t>
        </is>
      </c>
      <c r="N4" s="3" t="inlineStr">
        <is>
          <t>FY2024 Q4</t>
        </is>
      </c>
      <c r="O4" s="3" t="inlineStr">
        <is>
          <t>FY2025 Q1</t>
        </is>
      </c>
      <c r="P4" s="3" t="inlineStr">
        <is>
          <t>FY2025 Q2</t>
        </is>
      </c>
      <c r="Q4" s="3" t="inlineStr">
        <is>
          <t>FY2025 Q3</t>
        </is>
      </c>
      <c r="R4" s="3" t="inlineStr">
        <is>
          <t>FY2025 Q4</t>
        </is>
      </c>
      <c r="S4" s="3" t="inlineStr">
        <is>
          <t>FY2026 Q1</t>
        </is>
      </c>
      <c r="T4" s="3" t="inlineStr">
        <is>
          <t>FY2026 Q2</t>
        </is>
      </c>
      <c r="U4" s="3" t="inlineStr">
        <is>
          <t>FY2026 Q3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6" t="inlineStr">
        <is>
          <t>Revenue</t>
        </is>
      </c>
      <c r="B7" s="7" t="n">
        <v>808006000</v>
      </c>
      <c r="C7" s="7" t="n">
        <v>795111000</v>
      </c>
      <c r="D7" s="7" t="n">
        <v>806819000</v>
      </c>
      <c r="E7" s="7" t="n">
        <v>827724000</v>
      </c>
      <c r="F7" s="7" t="n">
        <v>886962000</v>
      </c>
      <c r="G7" s="7" t="n">
        <v>1344570000</v>
      </c>
      <c r="H7" s="7" t="n">
        <v>1370285000</v>
      </c>
      <c r="I7" s="7" t="n">
        <v>1240194000</v>
      </c>
      <c r="J7" s="7" t="n">
        <v>1205051000</v>
      </c>
      <c r="K7" s="7" t="n">
        <v>1053083000</v>
      </c>
      <c r="L7" s="7" t="n">
        <v>1131434000</v>
      </c>
      <c r="M7" s="7" t="n">
        <v>1208809000</v>
      </c>
      <c r="N7" s="7" t="n">
        <v>1314362000</v>
      </c>
      <c r="O7" s="7" t="n">
        <v>1348135000</v>
      </c>
      <c r="P7" s="7" t="n">
        <v>1434665000</v>
      </c>
      <c r="Q7" s="7" t="n">
        <v>1497879000</v>
      </c>
      <c r="R7" s="7" t="n">
        <v>1529436000</v>
      </c>
      <c r="S7" s="7" t="n">
        <v>1581378000</v>
      </c>
      <c r="T7" s="7" t="n">
        <v>1685629000</v>
      </c>
      <c r="U7" s="7" t="n">
        <v>1805641000</v>
      </c>
    </row>
    <row r="8">
      <c r="A8" s="8" t="inlineStr">
        <is>
          <t>Cost of revenue</t>
        </is>
      </c>
      <c r="B8" s="9" t="n">
        <v>500379000</v>
      </c>
      <c r="C8" s="9" t="n">
        <v>478921000</v>
      </c>
      <c r="D8" s="9" t="n">
        <v>495652000</v>
      </c>
      <c r="E8" s="9" t="n">
        <v>506051000</v>
      </c>
      <c r="F8" s="9" t="n">
        <v>570496000</v>
      </c>
      <c r="G8" s="9" t="n">
        <v>900996000</v>
      </c>
      <c r="H8" s="9" t="n">
        <v>959097000</v>
      </c>
      <c r="I8" s="9" t="n">
        <v>820038000</v>
      </c>
      <c r="J8" s="9" t="n">
        <v>861686000</v>
      </c>
      <c r="K8" s="9" t="n">
        <v>746188000</v>
      </c>
      <c r="L8" s="9" t="n">
        <v>780793000</v>
      </c>
      <c r="M8" s="9" t="n">
        <v>842322000</v>
      </c>
      <c r="N8" s="9" t="n">
        <v>882421000</v>
      </c>
      <c r="O8" s="9" t="n">
        <v>888003000</v>
      </c>
      <c r="P8" s="9" t="n">
        <v>925314000</v>
      </c>
      <c r="Q8" s="9" t="n">
        <v>970189000</v>
      </c>
      <c r="R8" s="9" t="n">
        <v>983287000</v>
      </c>
      <c r="S8" s="9" t="n">
        <v>1002178000</v>
      </c>
      <c r="T8" s="9" t="n">
        <v>1062809000</v>
      </c>
      <c r="U8" s="9" t="n">
        <v>1125696000</v>
      </c>
    </row>
    <row r="9">
      <c r="A9" s="6" t="inlineStr">
        <is>
          <t>Gross profit</t>
        </is>
      </c>
      <c r="B9" s="7" t="n">
        <v>307627000</v>
      </c>
      <c r="C9" s="7" t="n">
        <v>316190000</v>
      </c>
      <c r="D9" s="7" t="n">
        <v>311167000</v>
      </c>
      <c r="E9" s="7" t="n">
        <v>321673000</v>
      </c>
      <c r="F9" s="7" t="n">
        <v>316466000</v>
      </c>
      <c r="G9" s="7" t="n">
        <v>443574000</v>
      </c>
      <c r="H9" s="7" t="n">
        <v>411188000</v>
      </c>
      <c r="I9" s="7" t="n">
        <v>420156000</v>
      </c>
      <c r="J9" s="7" t="n">
        <v>343365000</v>
      </c>
      <c r="K9" s="7" t="n">
        <v>306895000</v>
      </c>
      <c r="L9" s="7" t="n">
        <v>350641000</v>
      </c>
      <c r="M9" s="7" t="n">
        <v>366487000</v>
      </c>
      <c r="N9" s="7" t="n">
        <v>431941000</v>
      </c>
      <c r="O9" s="7" t="n">
        <v>460132000</v>
      </c>
      <c r="P9" s="7" t="n">
        <v>509351000</v>
      </c>
      <c r="Q9" s="7" t="n">
        <v>527690000</v>
      </c>
      <c r="R9" s="7" t="n">
        <v>546149000</v>
      </c>
      <c r="S9" s="7" t="n">
        <v>579200000</v>
      </c>
      <c r="T9" s="7" t="n">
        <v>622820000</v>
      </c>
      <c r="U9" s="7" t="n">
        <v>679945000</v>
      </c>
    </row>
    <row r="10">
      <c r="A10" s="8" t="inlineStr">
        <is>
          <t>Research and development</t>
        </is>
      </c>
      <c r="B10" s="9" t="n">
        <v>83768000</v>
      </c>
      <c r="C10" s="9" t="n">
        <v>88966000</v>
      </c>
      <c r="D10" s="9" t="n">
        <v>95328000</v>
      </c>
      <c r="E10" s="9" t="n">
        <v>96895000</v>
      </c>
      <c r="F10" s="9" t="n">
        <v>95917000</v>
      </c>
      <c r="G10" s="9" t="n">
        <v>121084000</v>
      </c>
      <c r="H10" s="9" t="n">
        <v>128791000</v>
      </c>
      <c r="I10" s="9" t="n">
        <v>126382000</v>
      </c>
      <c r="J10" s="9" t="n">
        <v>123346000</v>
      </c>
      <c r="K10" s="9" t="n">
        <v>113488000</v>
      </c>
      <c r="L10" s="9" t="n">
        <v>111163000</v>
      </c>
      <c r="M10" s="9" t="n">
        <v>127485000</v>
      </c>
      <c r="N10" s="9" t="n">
        <v>126652000</v>
      </c>
      <c r="O10" s="9" t="n">
        <v>131602000</v>
      </c>
      <c r="P10" s="9" t="n">
        <v>143852000</v>
      </c>
      <c r="Q10" s="9" t="n">
        <v>150731000</v>
      </c>
      <c r="R10" s="9" t="n">
        <v>155739000</v>
      </c>
      <c r="S10" s="9" t="n">
        <v>154877000</v>
      </c>
      <c r="T10" s="9" t="n">
        <v>165708000</v>
      </c>
      <c r="U10" s="9" t="n">
        <v>185985000</v>
      </c>
    </row>
    <row r="11">
      <c r="A11" s="8" t="inlineStr">
        <is>
          <t>Selling, general and administrative</t>
        </is>
      </c>
      <c r="B11" s="9" t="n">
        <v>126666000</v>
      </c>
      <c r="C11" s="9" t="n">
        <v>132174000</v>
      </c>
      <c r="D11" s="9" t="n">
        <v>117617000</v>
      </c>
      <c r="E11" s="9" t="n">
        <v>118009000</v>
      </c>
      <c r="F11" s="9" t="n">
        <v>106296000</v>
      </c>
      <c r="G11" s="9" t="n">
        <v>280014000</v>
      </c>
      <c r="H11" s="9" t="n">
        <v>274151000</v>
      </c>
      <c r="I11" s="9" t="n">
        <v>226386000</v>
      </c>
      <c r="J11" s="9" t="n">
        <v>256148000</v>
      </c>
      <c r="K11" s="9" t="n">
        <v>211697000</v>
      </c>
      <c r="L11" s="9" t="n">
        <v>209163000</v>
      </c>
      <c r="M11" s="9" t="n">
        <v>205167000</v>
      </c>
      <c r="N11" s="9" t="n">
        <v>227974000</v>
      </c>
      <c r="O11" s="9" t="n">
        <v>228968000</v>
      </c>
      <c r="P11" s="9" t="n">
        <v>220612000</v>
      </c>
      <c r="Q11" s="9" t="n">
        <v>231439000</v>
      </c>
      <c r="R11" s="9" t="n">
        <v>245432000</v>
      </c>
      <c r="S11" s="9" t="n">
        <v>252084000</v>
      </c>
      <c r="T11" s="9" t="n">
        <v>258488000</v>
      </c>
      <c r="U11" s="9" t="n">
        <v>267639000</v>
      </c>
    </row>
    <row r="12">
      <c r="A12" s="8" t="inlineStr">
        <is>
          <t>Other operating expense (income), net</t>
        </is>
      </c>
      <c r="B12" s="9" t="n">
        <v>-332945000</v>
      </c>
      <c r="C12" s="9" t="n">
        <v>0</v>
      </c>
      <c r="D12" s="9" t="n">
        <v>0</v>
      </c>
      <c r="E12" s="9" t="n">
        <v>1000</v>
      </c>
      <c r="F12" s="9" t="n">
        <v>-1000</v>
      </c>
      <c r="G12" s="9" t="n">
        <v>0</v>
      </c>
      <c r="H12" s="9" t="n">
        <v>0</v>
      </c>
      <c r="I12" s="9" t="n">
        <v>0</v>
      </c>
      <c r="J12" s="9" t="n">
        <v>119101000</v>
      </c>
      <c r="K12" s="9" t="n">
        <v>3018000</v>
      </c>
      <c r="L12" s="9" t="n">
        <v>-1570000</v>
      </c>
      <c r="M12" s="9" t="n">
        <v>11530000</v>
      </c>
      <c r="N12" s="9" t="n">
        <v>14076000</v>
      </c>
      <c r="O12" s="9" t="n">
        <v>0</v>
      </c>
      <c r="P12" s="9" t="n">
        <v>0</v>
      </c>
      <c r="Q12" s="9" t="n">
        <v>0</v>
      </c>
      <c r="R12" s="9" t="n">
        <v>0</v>
      </c>
      <c r="S12" s="9" t="n">
        <v>0</v>
      </c>
      <c r="T12" s="9" t="n">
        <v>0</v>
      </c>
      <c r="U12" s="9" t="n">
        <v>0</v>
      </c>
    </row>
    <row r="13">
      <c r="A13" s="8" t="inlineStr">
        <is>
          <t>Total operating expenses</t>
        </is>
      </c>
      <c r="B13" s="9" t="n">
        <v>-122511000</v>
      </c>
      <c r="C13" s="9" t="n">
        <v>221140000</v>
      </c>
      <c r="D13" s="9" t="n">
        <v>212945000</v>
      </c>
      <c r="E13" s="9" t="n">
        <v>214905000</v>
      </c>
      <c r="F13" s="9" t="n">
        <v>202212000</v>
      </c>
      <c r="G13" s="9" t="n">
        <v>401098000</v>
      </c>
      <c r="H13" s="9" t="n">
        <v>402942000</v>
      </c>
      <c r="I13" s="9" t="n">
        <v>352768000</v>
      </c>
      <c r="J13" s="9" t="n">
        <v>498595000</v>
      </c>
      <c r="K13" s="9" t="n">
        <v>328203000</v>
      </c>
      <c r="L13" s="9" t="n">
        <v>318756000</v>
      </c>
      <c r="M13" s="9" t="n">
        <v>344182000</v>
      </c>
      <c r="N13" s="9" t="n">
        <v>368702000</v>
      </c>
      <c r="O13" s="10" t="n"/>
      <c r="P13" s="10" t="n"/>
      <c r="Q13" s="10" t="n"/>
      <c r="R13" s="10" t="n"/>
      <c r="S13" s="10" t="n"/>
      <c r="T13" s="10" t="n"/>
      <c r="U13" s="10" t="n"/>
    </row>
    <row r="14">
      <c r="A14" s="6" t="inlineStr">
        <is>
          <t>Operating income</t>
        </is>
      </c>
      <c r="B14" s="7" t="n">
        <v>430138000</v>
      </c>
      <c r="C14" s="7" t="n">
        <v>95050000</v>
      </c>
      <c r="D14" s="7" t="n">
        <v>98222000</v>
      </c>
      <c r="E14" s="7" t="n">
        <v>106768000</v>
      </c>
      <c r="F14" s="7" t="n">
        <v>114254000</v>
      </c>
      <c r="G14" s="7" t="n">
        <v>42476000</v>
      </c>
      <c r="H14" s="7" t="n">
        <v>8246000</v>
      </c>
      <c r="I14" s="7" t="n">
        <v>67388000</v>
      </c>
      <c r="J14" s="7" t="n">
        <v>-155230000</v>
      </c>
      <c r="K14" s="7" t="n">
        <v>-21308000</v>
      </c>
      <c r="L14" s="7" t="n">
        <v>31885000</v>
      </c>
      <c r="M14" s="7" t="n">
        <v>22305000</v>
      </c>
      <c r="N14" s="7" t="n">
        <v>63239000</v>
      </c>
      <c r="O14" s="11" t="n"/>
      <c r="P14" s="11" t="n"/>
      <c r="Q14" s="11" t="n"/>
      <c r="R14" s="11" t="n"/>
      <c r="S14" s="11" t="n"/>
      <c r="T14" s="11" t="n"/>
      <c r="U14" s="11" t="n"/>
    </row>
    <row r="15">
      <c r="A15" s="8" t="inlineStr">
        <is>
          <t>Other non-operating expense (income), net</t>
        </is>
      </c>
      <c r="B15" s="9" t="n">
        <v>-336887000</v>
      </c>
      <c r="C15" s="9" t="n">
        <v>-4609000</v>
      </c>
      <c r="D15" s="9" t="n">
        <v>-18868000</v>
      </c>
      <c r="E15" s="9" t="n">
        <v>-43739000</v>
      </c>
      <c r="F15" s="9" t="n">
        <v>25170000</v>
      </c>
      <c r="G15" s="9" t="n">
        <v>-93494000</v>
      </c>
      <c r="H15" s="9" t="n">
        <v>-74600000</v>
      </c>
      <c r="I15" s="9" t="n">
        <v>-72135000</v>
      </c>
      <c r="J15" s="9" t="n">
        <v>-78209000</v>
      </c>
      <c r="K15" s="9" t="n">
        <v>-66989000</v>
      </c>
      <c r="L15" s="9" t="n">
        <v>-69292000</v>
      </c>
      <c r="M15" s="9" t="n">
        <v>-54156000</v>
      </c>
      <c r="N15" s="9" t="n">
        <v>-53331000</v>
      </c>
      <c r="O15" s="9" t="n">
        <v>0</v>
      </c>
      <c r="P15" s="9" t="n">
        <v>0</v>
      </c>
      <c r="Q15" s="9" t="n">
        <v>0</v>
      </c>
      <c r="R15" s="9" t="n">
        <v>0</v>
      </c>
      <c r="S15" s="9" t="n">
        <v>0</v>
      </c>
      <c r="T15" s="9" t="n">
        <v>0</v>
      </c>
      <c r="U15" s="9" t="n">
        <v>0</v>
      </c>
    </row>
    <row r="16">
      <c r="A16" s="6" t="inlineStr">
        <is>
          <t>Pretax income</t>
        </is>
      </c>
      <c r="B16" s="7" t="n">
        <v>93251000</v>
      </c>
      <c r="C16" s="7" t="n">
        <v>90441000</v>
      </c>
      <c r="D16" s="7" t="n">
        <v>79354000</v>
      </c>
      <c r="E16" s="7" t="n">
        <v>63029000</v>
      </c>
      <c r="F16" s="7" t="n">
        <v>139424000</v>
      </c>
      <c r="G16" s="7" t="n">
        <v>-51018000</v>
      </c>
      <c r="H16" s="7" t="n">
        <v>-66354000</v>
      </c>
      <c r="I16" s="7" t="n">
        <v>-4747000</v>
      </c>
      <c r="J16" s="7" t="n">
        <v>-233439000</v>
      </c>
      <c r="K16" s="7" t="n">
        <v>-88297000</v>
      </c>
      <c r="L16" s="7" t="n">
        <v>-37407000</v>
      </c>
      <c r="M16" s="7" t="n">
        <v>-31851000</v>
      </c>
      <c r="N16" s="7" t="n">
        <v>9908000</v>
      </c>
      <c r="O16" s="7" t="n">
        <v>19303000</v>
      </c>
      <c r="P16" s="7" t="n">
        <v>128404000</v>
      </c>
      <c r="Q16" s="7" t="n">
        <v>9890000</v>
      </c>
      <c r="R16" s="7" t="n">
        <v>-63416000</v>
      </c>
      <c r="S16" s="7" t="n">
        <v>216886000</v>
      </c>
      <c r="T16" s="7" t="n">
        <v>167988000</v>
      </c>
      <c r="U16" s="7" t="n">
        <v>184347000</v>
      </c>
    </row>
    <row r="17">
      <c r="A17" s="8" t="inlineStr">
        <is>
          <t>Income tax expense</t>
        </is>
      </c>
      <c r="B17" s="9" t="n">
        <v>10957000</v>
      </c>
      <c r="C17" s="9" t="n">
        <v>15977000</v>
      </c>
      <c r="D17" s="9" t="n">
        <v>11697000</v>
      </c>
      <c r="E17" s="9" t="n">
        <v>14027000</v>
      </c>
      <c r="F17" s="9" t="n">
        <v>5347000</v>
      </c>
      <c r="G17" s="9" t="n">
        <v>-12320000</v>
      </c>
      <c r="H17" s="9" t="n">
        <v>-21282000</v>
      </c>
      <c r="I17" s="9" t="n">
        <v>-7293000</v>
      </c>
      <c r="J17" s="9" t="n">
        <v>-55205000</v>
      </c>
      <c r="K17" s="9" t="n">
        <v>-20763000</v>
      </c>
      <c r="L17" s="9" t="n">
        <v>-8932000</v>
      </c>
      <c r="M17" s="9" t="n">
        <v>-16121000</v>
      </c>
      <c r="N17" s="9" t="n">
        <v>56933000</v>
      </c>
      <c r="O17" s="9" t="n">
        <v>-5558000</v>
      </c>
      <c r="P17" s="9" t="n">
        <v>26862000</v>
      </c>
      <c r="Q17" s="9" t="n">
        <v>8125000</v>
      </c>
      <c r="R17" s="9" t="n">
        <v>34695000</v>
      </c>
      <c r="S17" s="9" t="n">
        <v>-8310000</v>
      </c>
      <c r="T17" s="9" t="n">
        <v>24174000</v>
      </c>
      <c r="U17" s="9" t="n">
        <v>2674000</v>
      </c>
    </row>
    <row r="18">
      <c r="A18" s="6" t="inlineStr">
        <is>
          <t>Net income</t>
        </is>
      </c>
      <c r="B18" s="7" t="n">
        <v>82294000</v>
      </c>
      <c r="C18" s="7" t="n">
        <v>74464000</v>
      </c>
      <c r="D18" s="7" t="n">
        <v>67657000</v>
      </c>
      <c r="E18" s="7" t="n">
        <v>49002000</v>
      </c>
      <c r="F18" s="7" t="n">
        <v>43636000</v>
      </c>
      <c r="G18" s="7" t="n">
        <v>-38698000</v>
      </c>
      <c r="H18" s="7" t="n">
        <v>-45072000</v>
      </c>
      <c r="I18" s="7" t="n">
        <v>2546000</v>
      </c>
      <c r="J18" s="7" t="n">
        <v>-178234000</v>
      </c>
      <c r="K18" s="7" t="n">
        <v>-67534000</v>
      </c>
      <c r="L18" s="7" t="n">
        <v>-26991000</v>
      </c>
      <c r="M18" s="7" t="n">
        <v>-13187000</v>
      </c>
      <c r="N18" s="7" t="n">
        <v>-48442000</v>
      </c>
      <c r="O18" s="7" t="n">
        <v>25887000</v>
      </c>
      <c r="P18" s="7" t="n">
        <v>103385000</v>
      </c>
      <c r="Q18" s="7" t="n">
        <v>15711000</v>
      </c>
      <c r="R18" s="7" t="n">
        <v>-95619000</v>
      </c>
      <c r="S18" s="7" t="n">
        <v>226349000</v>
      </c>
      <c r="T18" s="7" t="n">
        <v>146717000</v>
      </c>
      <c r="U18" s="7" t="n">
        <v>191402000</v>
      </c>
    </row>
    <row r="19">
      <c r="A19" s="8" t="inlineStr">
        <is>
          <t>CapEx</t>
        </is>
      </c>
      <c r="B19" s="9" t="n">
        <v>38362000</v>
      </c>
      <c r="C19" s="9" t="n">
        <v>47565000</v>
      </c>
      <c r="D19" s="9" t="n">
        <v>54124000</v>
      </c>
      <c r="E19" s="9" t="n">
        <v>94302000</v>
      </c>
      <c r="F19" s="9" t="n">
        <v>118341000</v>
      </c>
      <c r="G19" s="9" t="n">
        <v>138990000</v>
      </c>
      <c r="H19" s="9" t="n">
        <v>106864000</v>
      </c>
      <c r="I19" s="9" t="n">
        <v>97145000</v>
      </c>
      <c r="J19" s="9" t="n">
        <v>93061000</v>
      </c>
      <c r="K19" s="9" t="n">
        <v>62197000</v>
      </c>
      <c r="L19" s="9" t="n">
        <v>91470000</v>
      </c>
      <c r="M19" s="9" t="n">
        <v>93242000</v>
      </c>
      <c r="N19" s="9" t="n">
        <v>99907000</v>
      </c>
      <c r="O19" s="9" t="n">
        <v>91984000</v>
      </c>
      <c r="P19" s="9" t="n">
        <v>105683000</v>
      </c>
      <c r="Q19" s="9" t="n">
        <v>111819000</v>
      </c>
      <c r="R19" s="9" t="n">
        <v>131350000</v>
      </c>
      <c r="S19" s="9" t="n">
        <v>103946000</v>
      </c>
      <c r="T19" s="9" t="n">
        <v>153598000</v>
      </c>
      <c r="U19" s="9" t="n">
        <v>289684000</v>
      </c>
    </row>
    <row r="20">
      <c r="A20" s="8" t="inlineStr">
        <is>
          <t>Gross margin</t>
        </is>
      </c>
      <c r="B20" s="12">
        <f>IFERROR(B9/B7,0)</f>
        <v/>
      </c>
      <c r="C20" s="12">
        <f>IFERROR(C9/C7,0)</f>
        <v/>
      </c>
      <c r="D20" s="12">
        <f>IFERROR(D9/D7,0)</f>
        <v/>
      </c>
      <c r="E20" s="12">
        <f>IFERROR(E9/E7,0)</f>
        <v/>
      </c>
      <c r="F20" s="12">
        <f>IFERROR(F9/F7,0)</f>
        <v/>
      </c>
      <c r="G20" s="12">
        <f>IFERROR(G9/G7,0)</f>
        <v/>
      </c>
      <c r="H20" s="12">
        <f>IFERROR(H9/H7,0)</f>
        <v/>
      </c>
      <c r="I20" s="12">
        <f>IFERROR(I9/I7,0)</f>
        <v/>
      </c>
      <c r="J20" s="12">
        <f>IFERROR(J9/J7,0)</f>
        <v/>
      </c>
      <c r="K20" s="12">
        <f>IFERROR(K9/K7,0)</f>
        <v/>
      </c>
      <c r="L20" s="12">
        <f>IFERROR(L9/L7,0)</f>
        <v/>
      </c>
      <c r="M20" s="12">
        <f>IFERROR(M9/M7,0)</f>
        <v/>
      </c>
      <c r="N20" s="12">
        <f>IFERROR(N9/N7,0)</f>
        <v/>
      </c>
      <c r="O20" s="12">
        <f>IFERROR(O9/O7,0)</f>
        <v/>
      </c>
      <c r="P20" s="12">
        <f>IFERROR(P9/P7,0)</f>
        <v/>
      </c>
      <c r="Q20" s="12">
        <f>IFERROR(Q9/Q7,0)</f>
        <v/>
      </c>
      <c r="R20" s="12">
        <f>IFERROR(R9/R7,0)</f>
        <v/>
      </c>
      <c r="S20" s="12">
        <f>IFERROR(S9/S7,0)</f>
        <v/>
      </c>
      <c r="T20" s="12">
        <f>IFERROR(T9/T7,0)</f>
        <v/>
      </c>
      <c r="U20" s="12">
        <f>IFERROR(U9/U7,0)</f>
        <v/>
      </c>
    </row>
    <row r="21">
      <c r="A21" s="8" t="inlineStr">
        <is>
          <t>Operating margin</t>
        </is>
      </c>
      <c r="B21" s="12">
        <f>IFERROR(B14/B7,0)</f>
        <v/>
      </c>
      <c r="C21" s="12">
        <f>IFERROR(C14/C7,0)</f>
        <v/>
      </c>
      <c r="D21" s="12">
        <f>IFERROR(D14/D7,0)</f>
        <v/>
      </c>
      <c r="E21" s="12">
        <f>IFERROR(E14/E7,0)</f>
        <v/>
      </c>
      <c r="F21" s="12">
        <f>IFERROR(F14/F7,0)</f>
        <v/>
      </c>
      <c r="G21" s="12">
        <f>IFERROR(G14/G7,0)</f>
        <v/>
      </c>
      <c r="H21" s="12">
        <f>IFERROR(H14/H7,0)</f>
        <v/>
      </c>
      <c r="I21" s="12">
        <f>IFERROR(I14/I7,0)</f>
        <v/>
      </c>
      <c r="J21" s="12">
        <f>IFERROR(J14/J7,0)</f>
        <v/>
      </c>
      <c r="K21" s="12">
        <f>IFERROR(K14/K7,0)</f>
        <v/>
      </c>
      <c r="L21" s="12">
        <f>IFERROR(L14/L7,0)</f>
        <v/>
      </c>
      <c r="M21" s="12">
        <f>IFERROR(M14/M7,0)</f>
        <v/>
      </c>
      <c r="N21" s="12">
        <f>IFERROR(N14/N7,0)</f>
        <v/>
      </c>
      <c r="O21" s="12">
        <f>IFERROR(O14/O7,0)</f>
        <v/>
      </c>
      <c r="P21" s="12">
        <f>IFERROR(P14/P7,0)</f>
        <v/>
      </c>
      <c r="Q21" s="12">
        <f>IFERROR(Q14/Q7,0)</f>
        <v/>
      </c>
      <c r="R21" s="12">
        <f>IFERROR(R14/R7,0)</f>
        <v/>
      </c>
      <c r="S21" s="12">
        <f>IFERROR(S14/S7,0)</f>
        <v/>
      </c>
      <c r="T21" s="12">
        <f>IFERROR(T14/T7,0)</f>
        <v/>
      </c>
      <c r="U21" s="12">
        <f>IFERROR(U14/U7,0)</f>
        <v/>
      </c>
    </row>
    <row r="22">
      <c r="A22" s="8" t="inlineStr">
        <is>
          <t>Net margin</t>
        </is>
      </c>
      <c r="B22" s="12">
        <f>IFERROR(B18/B7,0)</f>
        <v/>
      </c>
      <c r="C22" s="12">
        <f>IFERROR(C18/C7,0)</f>
        <v/>
      </c>
      <c r="D22" s="12">
        <f>IFERROR(D18/D7,0)</f>
        <v/>
      </c>
      <c r="E22" s="12">
        <f>IFERROR(E18/E7,0)</f>
        <v/>
      </c>
      <c r="F22" s="12">
        <f>IFERROR(F18/F7,0)</f>
        <v/>
      </c>
      <c r="G22" s="12">
        <f>IFERROR(G18/G7,0)</f>
        <v/>
      </c>
      <c r="H22" s="12">
        <f>IFERROR(H18/H7,0)</f>
        <v/>
      </c>
      <c r="I22" s="12">
        <f>IFERROR(I18/I7,0)</f>
        <v/>
      </c>
      <c r="J22" s="12">
        <f>IFERROR(J18/J7,0)</f>
        <v/>
      </c>
      <c r="K22" s="12">
        <f>IFERROR(K18/K7,0)</f>
        <v/>
      </c>
      <c r="L22" s="12">
        <f>IFERROR(L18/L7,0)</f>
        <v/>
      </c>
      <c r="M22" s="12">
        <f>IFERROR(M18/M7,0)</f>
        <v/>
      </c>
      <c r="N22" s="12">
        <f>IFERROR(N18/N7,0)</f>
        <v/>
      </c>
      <c r="O22" s="12">
        <f>IFERROR(O18/O7,0)</f>
        <v/>
      </c>
      <c r="P22" s="12">
        <f>IFERROR(P18/P7,0)</f>
        <v/>
      </c>
      <c r="Q22" s="12">
        <f>IFERROR(Q18/Q7,0)</f>
        <v/>
      </c>
      <c r="R22" s="12">
        <f>IFERROR(R18/R7,0)</f>
        <v/>
      </c>
      <c r="S22" s="12">
        <f>IFERROR(S18/S7,0)</f>
        <v/>
      </c>
      <c r="T22" s="12">
        <f>IFERROR(T18/T7,0)</f>
        <v/>
      </c>
      <c r="U22" s="12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Coherent (COHR) | 5-Year Quarterly Balance Sheet</t>
        </is>
      </c>
    </row>
    <row r="2" ht="34" customHeight="1">
      <c r="A2" s="2" t="inlineStr">
        <is>
          <t>Source: SEC companyfacts and Coherent filings through FY2026 Q3. USD millions.</t>
        </is>
      </c>
    </row>
    <row r="4">
      <c r="A4" s="3" t="inlineStr">
        <is>
          <t>Line Item</t>
        </is>
      </c>
      <c r="B4" s="3" t="inlineStr">
        <is>
          <t>FY2020 Q4</t>
        </is>
      </c>
      <c r="C4" s="3" t="inlineStr">
        <is>
          <t>FY2022 Q1</t>
        </is>
      </c>
      <c r="D4" s="3" t="inlineStr">
        <is>
          <t>FY2022 Q2</t>
        </is>
      </c>
      <c r="E4" s="3" t="inlineStr">
        <is>
          <t>FY2022 Q3</t>
        </is>
      </c>
      <c r="F4" s="3" t="inlineStr">
        <is>
          <t>FY2022 Q4</t>
        </is>
      </c>
      <c r="G4" s="3" t="inlineStr">
        <is>
          <t>FY2023 Q1</t>
        </is>
      </c>
      <c r="H4" s="3" t="inlineStr">
        <is>
          <t>FY2023 Q2</t>
        </is>
      </c>
      <c r="I4" s="3" t="inlineStr">
        <is>
          <t>FY2023 Q3</t>
        </is>
      </c>
      <c r="J4" s="3" t="inlineStr">
        <is>
          <t>FY2023 Q4</t>
        </is>
      </c>
      <c r="K4" s="3" t="inlineStr">
        <is>
          <t>FY2024 Q1</t>
        </is>
      </c>
      <c r="L4" s="3" t="inlineStr">
        <is>
          <t>FY2024 Q2</t>
        </is>
      </c>
      <c r="M4" s="3" t="inlineStr">
        <is>
          <t>FY2024 Q3</t>
        </is>
      </c>
      <c r="N4" s="3" t="inlineStr">
        <is>
          <t>FY2024 Q4</t>
        </is>
      </c>
      <c r="O4" s="3" t="inlineStr">
        <is>
          <t>FY2025 Q1</t>
        </is>
      </c>
      <c r="P4" s="3" t="inlineStr">
        <is>
          <t>FY2025 Q2</t>
        </is>
      </c>
      <c r="Q4" s="3" t="inlineStr">
        <is>
          <t>FY2025 Q3</t>
        </is>
      </c>
      <c r="R4" s="3" t="inlineStr">
        <is>
          <t>FY2025 Q4</t>
        </is>
      </c>
      <c r="S4" s="3" t="inlineStr">
        <is>
          <t>FY2026 Q1</t>
        </is>
      </c>
      <c r="T4" s="3" t="inlineStr">
        <is>
          <t>FY2026 Q2</t>
        </is>
      </c>
      <c r="U4" s="3" t="inlineStr">
        <is>
          <t>FY2026 Q3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8" t="inlineStr">
        <is>
          <t>Cash &amp; equivalents</t>
        </is>
      </c>
      <c r="B7" s="9" t="n">
        <v>1591892000</v>
      </c>
      <c r="C7" s="9" t="n">
        <v>1560175000</v>
      </c>
      <c r="D7" s="9" t="n">
        <v>2649716000</v>
      </c>
      <c r="E7" s="9" t="n">
        <v>2600315000</v>
      </c>
      <c r="F7" s="9" t="n">
        <v>2582371000</v>
      </c>
      <c r="G7" s="9" t="n">
        <v>904160000</v>
      </c>
      <c r="H7" s="9" t="n">
        <v>896641000</v>
      </c>
      <c r="I7" s="9" t="n">
        <v>884352000</v>
      </c>
      <c r="J7" s="9" t="n">
        <v>821310000</v>
      </c>
      <c r="K7" s="9" t="n">
        <v>935221000</v>
      </c>
      <c r="L7" s="9" t="n">
        <v>856255000</v>
      </c>
      <c r="M7" s="9" t="n">
        <v>898578000</v>
      </c>
      <c r="N7" s="9" t="n">
        <v>1789686000</v>
      </c>
      <c r="O7" s="9" t="n">
        <v>1019648000</v>
      </c>
      <c r="P7" s="9" t="n">
        <v>917815000</v>
      </c>
      <c r="Q7" s="9" t="n">
        <v>890258000</v>
      </c>
      <c r="R7" s="9" t="n">
        <v>909200000</v>
      </c>
      <c r="S7" s="9" t="n">
        <v>852778000</v>
      </c>
      <c r="T7" s="9" t="n">
        <v>863739000</v>
      </c>
      <c r="U7" s="9" t="n">
        <v>1592730000</v>
      </c>
    </row>
    <row r="8">
      <c r="A8" s="8" t="inlineStr">
        <is>
          <t>Accounts receivable</t>
        </is>
      </c>
      <c r="B8" s="9" t="n">
        <v>658962000</v>
      </c>
      <c r="C8" s="9" t="n">
        <v>663940000</v>
      </c>
      <c r="D8" s="9" t="n">
        <v>604206000</v>
      </c>
      <c r="E8" s="9" t="n">
        <v>653095000</v>
      </c>
      <c r="F8" s="9" t="n">
        <v>700331000</v>
      </c>
      <c r="G8" s="9" t="n">
        <v>975437000</v>
      </c>
      <c r="H8" s="9" t="n">
        <v>956674000</v>
      </c>
      <c r="I8" s="9" t="n">
        <v>924369000</v>
      </c>
      <c r="J8" s="9" t="n">
        <v>901531000</v>
      </c>
      <c r="K8" s="9" t="n">
        <v>795730000</v>
      </c>
      <c r="L8" s="9" t="n">
        <v>856098000</v>
      </c>
      <c r="M8" s="9" t="n">
        <v>955644000</v>
      </c>
      <c r="N8" s="9" t="n">
        <v>848542000</v>
      </c>
      <c r="O8" s="9" t="n">
        <v>819712000</v>
      </c>
      <c r="P8" s="9" t="n">
        <v>891789000</v>
      </c>
      <c r="Q8" s="9" t="n">
        <v>1010028000</v>
      </c>
      <c r="R8" s="9" t="n">
        <v>964051000</v>
      </c>
      <c r="S8" s="9" t="n">
        <v>1027231000</v>
      </c>
      <c r="T8" s="9" t="n">
        <v>1054611000</v>
      </c>
      <c r="U8" s="9" t="n">
        <v>1187860000</v>
      </c>
    </row>
    <row r="9">
      <c r="A9" s="8" t="inlineStr">
        <is>
          <t>Inventory</t>
        </is>
      </c>
      <c r="B9" s="9" t="n">
        <v>695828000</v>
      </c>
      <c r="C9" s="9" t="n">
        <v>747413000</v>
      </c>
      <c r="D9" s="9" t="n">
        <v>819091000</v>
      </c>
      <c r="E9" s="9" t="n">
        <v>879510000</v>
      </c>
      <c r="F9" s="9" t="n">
        <v>902559000</v>
      </c>
      <c r="G9" s="9" t="n">
        <v>1346940000</v>
      </c>
      <c r="H9" s="9" t="n">
        <v>1367375000</v>
      </c>
      <c r="I9" s="9" t="n">
        <v>1394103000</v>
      </c>
      <c r="J9" s="9" t="n">
        <v>1272333000</v>
      </c>
      <c r="K9" s="9" t="n">
        <v>1280755000</v>
      </c>
      <c r="L9" s="9" t="n">
        <v>1291634000</v>
      </c>
      <c r="M9" s="9" t="n">
        <v>1291703000</v>
      </c>
      <c r="N9" s="9" t="n">
        <v>1286404000</v>
      </c>
      <c r="O9" s="9" t="n">
        <v>1386149000</v>
      </c>
      <c r="P9" s="9" t="n">
        <v>1344563000</v>
      </c>
      <c r="Q9" s="9" t="n">
        <v>1391525000</v>
      </c>
      <c r="R9" s="9" t="n">
        <v>1437636000</v>
      </c>
      <c r="S9" s="9" t="n">
        <v>1632605000</v>
      </c>
      <c r="T9" s="9" t="n">
        <v>1847907000</v>
      </c>
      <c r="U9" s="9" t="n">
        <v>2126823000</v>
      </c>
    </row>
    <row r="10">
      <c r="A10" s="8" t="inlineStr">
        <is>
          <t>Other current assets</t>
        </is>
      </c>
      <c r="B10" s="9" t="n">
        <v>80712000</v>
      </c>
      <c r="C10" s="9" t="n">
        <v>79423000</v>
      </c>
      <c r="D10" s="9" t="n">
        <v>92782000</v>
      </c>
      <c r="E10" s="9" t="n">
        <v>100879000</v>
      </c>
      <c r="F10" s="9" t="n">
        <v>119931000</v>
      </c>
      <c r="G10" s="9" t="n">
        <v>168093000</v>
      </c>
      <c r="H10" s="9" t="n">
        <v>195710000</v>
      </c>
      <c r="I10" s="9" t="n">
        <v>203820000</v>
      </c>
      <c r="J10" s="9" t="n">
        <v>256824000</v>
      </c>
      <c r="K10" s="9" t="n">
        <v>232025000</v>
      </c>
      <c r="L10" s="9" t="n">
        <v>417616000</v>
      </c>
      <c r="M10" s="9" t="n">
        <v>404309000</v>
      </c>
      <c r="N10" s="9" t="n">
        <v>-264533000</v>
      </c>
      <c r="O10" s="9" t="n">
        <v>404778000</v>
      </c>
      <c r="P10" s="9" t="n">
        <v>343275000</v>
      </c>
      <c r="Q10" s="9" t="n">
        <v>408046000</v>
      </c>
      <c r="R10" s="9" t="n">
        <v>616267000</v>
      </c>
      <c r="S10" s="9" t="n">
        <v>529341000</v>
      </c>
      <c r="T10" s="9" t="n">
        <v>627130000</v>
      </c>
      <c r="U10" s="9" t="n">
        <v>1537790000</v>
      </c>
    </row>
    <row r="11">
      <c r="A11" s="6" t="inlineStr">
        <is>
          <t>Total current assets</t>
        </is>
      </c>
      <c r="B11" s="7" t="n">
        <v>3027394000</v>
      </c>
      <c r="C11" s="7" t="n">
        <v>3050951000</v>
      </c>
      <c r="D11" s="7" t="n">
        <v>4165795000</v>
      </c>
      <c r="E11" s="7" t="n">
        <v>4233799000</v>
      </c>
      <c r="F11" s="7" t="n">
        <v>4305192000</v>
      </c>
      <c r="G11" s="7" t="n">
        <v>3394630000</v>
      </c>
      <c r="H11" s="7" t="n">
        <v>3416400000</v>
      </c>
      <c r="I11" s="7" t="n">
        <v>3406644000</v>
      </c>
      <c r="J11" s="7" t="n">
        <v>3251998000</v>
      </c>
      <c r="K11" s="7" t="n">
        <v>3243731000</v>
      </c>
      <c r="L11" s="7" t="n">
        <v>3421603000</v>
      </c>
      <c r="M11" s="7" t="n">
        <v>3550234000</v>
      </c>
      <c r="N11" s="7" t="n">
        <v>3660099000</v>
      </c>
      <c r="O11" s="7" t="n">
        <v>3630287000</v>
      </c>
      <c r="P11" s="7" t="n">
        <v>3497442000</v>
      </c>
      <c r="Q11" s="7" t="n">
        <v>3699857000</v>
      </c>
      <c r="R11" s="7" t="n">
        <v>3927154000</v>
      </c>
      <c r="S11" s="7" t="n">
        <v>4041955000</v>
      </c>
      <c r="T11" s="7" t="n">
        <v>4393387000</v>
      </c>
      <c r="U11" s="7" t="n">
        <v>6445203000</v>
      </c>
    </row>
    <row r="12">
      <c r="A12" s="8" t="inlineStr">
        <is>
          <t>PP&amp;E / finance lease ROU assets</t>
        </is>
      </c>
      <c r="B12" s="10" t="n"/>
      <c r="C12" s="10" t="n"/>
      <c r="D12" s="10" t="n"/>
      <c r="E12" s="10" t="n"/>
      <c r="F12" s="10" t="n"/>
      <c r="G12" s="10" t="n"/>
      <c r="H12" s="10" t="n"/>
      <c r="I12" s="10" t="n"/>
      <c r="J12" s="10" t="n"/>
      <c r="K12" s="10" t="n"/>
      <c r="L12" s="10" t="n"/>
      <c r="M12" s="10" t="n"/>
      <c r="N12" s="10" t="n"/>
      <c r="O12" s="10" t="n"/>
      <c r="P12" s="10" t="n"/>
      <c r="Q12" s="10" t="n"/>
      <c r="R12" s="9" t="n">
        <v>1877507000</v>
      </c>
      <c r="S12" s="9" t="n">
        <v>1877507000</v>
      </c>
      <c r="T12" s="9" t="n">
        <v>2116957000</v>
      </c>
      <c r="U12" s="9" t="n">
        <v>2420081000</v>
      </c>
    </row>
    <row r="13">
      <c r="A13" s="8" t="inlineStr">
        <is>
          <t>Goodwill</t>
        </is>
      </c>
      <c r="B13" s="9" t="n">
        <v>1296727000</v>
      </c>
      <c r="C13" s="9" t="n">
        <v>1294748000</v>
      </c>
      <c r="D13" s="9" t="n">
        <v>1293167000</v>
      </c>
      <c r="E13" s="9" t="n">
        <v>1292649000</v>
      </c>
      <c r="F13" s="9" t="n">
        <v>1285759000</v>
      </c>
      <c r="G13" s="9" t="n">
        <v>5284591000</v>
      </c>
      <c r="H13" s="9" t="n">
        <v>4426841000</v>
      </c>
      <c r="I13" s="9" t="n">
        <v>4505137000</v>
      </c>
      <c r="J13" s="9" t="n">
        <v>4512700000</v>
      </c>
      <c r="K13" s="9" t="n">
        <v>4460144000</v>
      </c>
      <c r="L13" s="9" t="n">
        <v>4566010000</v>
      </c>
      <c r="M13" s="9" t="n">
        <v>4493225000</v>
      </c>
      <c r="N13" s="9" t="n">
        <v>4464329000</v>
      </c>
      <c r="O13" s="9" t="n">
        <v>4595643000</v>
      </c>
      <c r="P13" s="9" t="n">
        <v>4391055000</v>
      </c>
      <c r="Q13" s="9" t="n">
        <v>4457960000</v>
      </c>
      <c r="R13" s="9" t="n">
        <v>4471084000</v>
      </c>
      <c r="S13" s="9" t="n">
        <v>4474833000</v>
      </c>
      <c r="T13" s="9" t="n">
        <v>4462786000</v>
      </c>
      <c r="U13" s="9" t="n">
        <v>4402403000</v>
      </c>
    </row>
    <row r="14">
      <c r="A14" s="8" t="inlineStr">
        <is>
          <t>Intangible assets</t>
        </is>
      </c>
      <c r="B14" s="9" t="n">
        <v>718460000</v>
      </c>
      <c r="C14" s="9" t="n">
        <v>697209000</v>
      </c>
      <c r="D14" s="9" t="n">
        <v>676465000</v>
      </c>
      <c r="E14" s="9" t="n">
        <v>657590000</v>
      </c>
      <c r="F14" s="9" t="n">
        <v>635404000</v>
      </c>
      <c r="G14" s="9" t="n">
        <v>2984979000</v>
      </c>
      <c r="H14" s="9" t="n">
        <v>4028533000</v>
      </c>
      <c r="I14" s="9" t="n">
        <v>3954198000</v>
      </c>
      <c r="J14" s="9" t="n">
        <v>3814684000</v>
      </c>
      <c r="K14" s="9" t="n">
        <v>3695578000</v>
      </c>
      <c r="L14" s="9" t="n">
        <v>3704692000</v>
      </c>
      <c r="M14" s="9" t="n">
        <v>3586302000</v>
      </c>
      <c r="N14" s="9" t="n">
        <v>3503247000</v>
      </c>
      <c r="O14" s="9" t="n">
        <v>3514687000</v>
      </c>
      <c r="P14" s="9" t="n">
        <v>3313680000</v>
      </c>
      <c r="Q14" s="9" t="n">
        <v>3282517000</v>
      </c>
      <c r="R14" s="9" t="n">
        <v>3204747000</v>
      </c>
      <c r="S14" s="9" t="n">
        <v>3133179000</v>
      </c>
      <c r="T14" s="9" t="n">
        <v>3064069000</v>
      </c>
      <c r="U14" s="9" t="n">
        <v>2958194000</v>
      </c>
    </row>
    <row r="15">
      <c r="A15" s="8" t="inlineStr">
        <is>
          <t>Other non-current assets</t>
        </is>
      </c>
      <c r="B15" s="10" t="n"/>
      <c r="C15" s="10" t="n"/>
      <c r="D15" s="10" t="n"/>
      <c r="E15" s="10" t="n"/>
      <c r="F15" s="10" t="n"/>
      <c r="G15" s="10" t="n"/>
      <c r="H15" s="10" t="n"/>
      <c r="I15" s="10" t="n"/>
      <c r="J15" s="10" t="n"/>
      <c r="K15" s="10" t="n"/>
      <c r="L15" s="10" t="n"/>
      <c r="M15" s="10" t="n"/>
      <c r="N15" s="10" t="n"/>
      <c r="O15" s="10" t="n"/>
      <c r="P15" s="10" t="n"/>
      <c r="Q15" s="10" t="n"/>
      <c r="R15" s="9" t="n">
        <v>1430444000</v>
      </c>
      <c r="S15" s="9" t="n">
        <v>1171371000</v>
      </c>
      <c r="T15" s="9" t="n">
        <v>1050518000</v>
      </c>
      <c r="U15" s="9" t="n">
        <v>1060820000</v>
      </c>
    </row>
    <row r="16">
      <c r="A16" s="6" t="inlineStr">
        <is>
          <t>Total assets</t>
        </is>
      </c>
      <c r="B16" s="7" t="n">
        <v>6512650000</v>
      </c>
      <c r="C16" s="7" t="n">
        <v>6515862000</v>
      </c>
      <c r="D16" s="7" t="n">
        <v>7649283000</v>
      </c>
      <c r="E16" s="7" t="n">
        <v>7767196000</v>
      </c>
      <c r="F16" s="7" t="n">
        <v>7844846000</v>
      </c>
      <c r="G16" s="7" t="n">
        <v>13830559000</v>
      </c>
      <c r="H16" s="7" t="n">
        <v>14108894000</v>
      </c>
      <c r="I16" s="7" t="n">
        <v>14117632000</v>
      </c>
      <c r="J16" s="7" t="n">
        <v>13711133000</v>
      </c>
      <c r="K16" s="7" t="n">
        <v>13521298000</v>
      </c>
      <c r="L16" s="7" t="n">
        <v>14662880000</v>
      </c>
      <c r="M16" s="7" t="n">
        <v>14520412000</v>
      </c>
      <c r="N16" s="7" t="n">
        <v>14488634000</v>
      </c>
      <c r="O16" s="7" t="n">
        <v>14699300000</v>
      </c>
      <c r="P16" s="7" t="n">
        <v>14197334000</v>
      </c>
      <c r="Q16" s="7" t="n">
        <v>14444825000</v>
      </c>
      <c r="R16" s="7" t="n">
        <v>14910936000</v>
      </c>
      <c r="S16" s="7" t="n">
        <v>14698845000</v>
      </c>
      <c r="T16" s="7" t="n">
        <v>15087717000</v>
      </c>
      <c r="U16" s="7" t="n">
        <v>17286701000</v>
      </c>
    </row>
    <row r="17">
      <c r="A17" s="8" t="n"/>
      <c r="B17" s="10" t="n"/>
      <c r="C17" s="10" t="n"/>
      <c r="D17" s="10" t="n"/>
      <c r="E17" s="10" t="n"/>
      <c r="F17" s="10" t="n"/>
      <c r="G17" s="10" t="n"/>
      <c r="H17" s="10" t="n"/>
      <c r="I17" s="10" t="n"/>
      <c r="J17" s="10" t="n"/>
      <c r="K17" s="10" t="n"/>
      <c r="L17" s="10" t="n"/>
      <c r="M17" s="10" t="n"/>
      <c r="N17" s="10" t="n"/>
      <c r="O17" s="10" t="n"/>
      <c r="P17" s="10" t="n"/>
      <c r="Q17" s="10" t="n"/>
      <c r="R17" s="10" t="n"/>
      <c r="S17" s="10" t="n"/>
      <c r="T17" s="10" t="n"/>
      <c r="U17" s="10" t="n"/>
    </row>
    <row r="18">
      <c r="A18" s="8" t="inlineStr">
        <is>
          <t>Accounts payable &amp; accrued liabilities</t>
        </is>
      </c>
      <c r="B18" s="9" t="n">
        <v>294486000</v>
      </c>
      <c r="C18" s="9" t="n">
        <v>295003000</v>
      </c>
      <c r="D18" s="9" t="n">
        <v>339985000</v>
      </c>
      <c r="E18" s="9" t="n">
        <v>361533000</v>
      </c>
      <c r="F18" s="9" t="n">
        <v>434917000</v>
      </c>
      <c r="G18" s="9" t="n">
        <v>479385000</v>
      </c>
      <c r="H18" s="9" t="n">
        <v>428959000</v>
      </c>
      <c r="I18" s="9" t="n">
        <v>428860000</v>
      </c>
      <c r="J18" s="9" t="n">
        <v>405308000</v>
      </c>
      <c r="K18" s="9" t="n">
        <v>449134000</v>
      </c>
      <c r="L18" s="9" t="n">
        <v>504052000</v>
      </c>
      <c r="M18" s="9" t="n">
        <v>593504000</v>
      </c>
      <c r="N18" s="9" t="n">
        <v>631548000</v>
      </c>
      <c r="O18" s="9" t="n">
        <v>689672000</v>
      </c>
      <c r="P18" s="9" t="n">
        <v>689892000</v>
      </c>
      <c r="Q18" s="9" t="n">
        <v>777331000</v>
      </c>
      <c r="R18" s="9" t="n">
        <v>846984000</v>
      </c>
      <c r="S18" s="9" t="n">
        <v>953889000</v>
      </c>
      <c r="T18" s="9" t="n">
        <v>1118506000</v>
      </c>
      <c r="U18" s="9" t="n">
        <v>1343375000</v>
      </c>
    </row>
    <row r="19">
      <c r="A19" s="8" t="inlineStr">
        <is>
          <t>Other current liabilities</t>
        </is>
      </c>
      <c r="B19" s="10">
        <f>B20-B18</f>
        <v/>
      </c>
      <c r="C19" s="10">
        <f>C20-C18</f>
        <v/>
      </c>
      <c r="D19" s="10">
        <f>D20-D18</f>
        <v/>
      </c>
      <c r="E19" s="10">
        <f>E20-E18</f>
        <v/>
      </c>
      <c r="F19" s="10">
        <f>F20-F18</f>
        <v/>
      </c>
      <c r="G19" s="10">
        <f>G20-G18</f>
        <v/>
      </c>
      <c r="H19" s="10">
        <f>H20-H18</f>
        <v/>
      </c>
      <c r="I19" s="10">
        <f>I20-I18</f>
        <v/>
      </c>
      <c r="J19" s="10">
        <f>J20-J18</f>
        <v/>
      </c>
      <c r="K19" s="10">
        <f>K20-K18</f>
        <v/>
      </c>
      <c r="L19" s="10">
        <f>L20-L18</f>
        <v/>
      </c>
      <c r="M19" s="10">
        <f>M20-M18</f>
        <v/>
      </c>
      <c r="N19" s="10">
        <f>N20-N18</f>
        <v/>
      </c>
      <c r="O19" s="10">
        <f>O20-O18</f>
        <v/>
      </c>
      <c r="P19" s="10">
        <f>P20-P18</f>
        <v/>
      </c>
      <c r="Q19" s="10">
        <f>Q20-Q18</f>
        <v/>
      </c>
      <c r="R19" s="10">
        <f>R20-R18</f>
        <v/>
      </c>
      <c r="S19" s="10">
        <f>S20-S18</f>
        <v/>
      </c>
      <c r="T19" s="10">
        <f>T20-T18</f>
        <v/>
      </c>
      <c r="U19" s="10">
        <f>U20-U18</f>
        <v/>
      </c>
    </row>
    <row r="20">
      <c r="A20" s="8" t="inlineStr">
        <is>
          <t>Total current liabilities</t>
        </is>
      </c>
      <c r="B20" s="9" t="n">
        <v>729589000</v>
      </c>
      <c r="C20" s="9" t="n">
        <v>1028657000</v>
      </c>
      <c r="D20" s="9" t="n">
        <v>2083240000</v>
      </c>
      <c r="E20" s="9" t="n">
        <v>2123881000</v>
      </c>
      <c r="F20" s="9" t="n">
        <v>1266959000</v>
      </c>
      <c r="G20" s="9" t="n">
        <v>1183084000</v>
      </c>
      <c r="H20" s="9" t="n">
        <v>1132916000</v>
      </c>
      <c r="I20" s="9" t="n">
        <v>1107456000</v>
      </c>
      <c r="J20" s="9" t="n">
        <v>1078748000</v>
      </c>
      <c r="K20" s="9" t="n">
        <v>1083136000</v>
      </c>
      <c r="L20" s="9" t="n">
        <v>1187773000</v>
      </c>
      <c r="M20" s="9" t="n">
        <v>1310628000</v>
      </c>
      <c r="N20" s="9" t="n">
        <v>1343767000</v>
      </c>
      <c r="O20" s="9" t="n">
        <v>1357990000</v>
      </c>
      <c r="P20" s="9" t="n">
        <v>1309288000</v>
      </c>
      <c r="Q20" s="9" t="n">
        <v>1497004000</v>
      </c>
      <c r="R20" s="9" t="n">
        <v>1794841000</v>
      </c>
      <c r="S20" s="9" t="n">
        <v>1735975000</v>
      </c>
      <c r="T20" s="9" t="n">
        <v>1951088000</v>
      </c>
      <c r="U20" s="9" t="n">
        <v>2113444000</v>
      </c>
    </row>
    <row r="21">
      <c r="A21" s="8" t="inlineStr">
        <is>
          <t>Debt &amp; capital lease obligations</t>
        </is>
      </c>
      <c r="B21" s="9" t="n">
        <v>1437191000</v>
      </c>
      <c r="C21" s="9" t="n">
        <v>1796435000</v>
      </c>
      <c r="D21" s="9" t="n">
        <v>3698815000</v>
      </c>
      <c r="E21" s="9" t="n">
        <v>3696663000</v>
      </c>
      <c r="F21" s="9" t="n">
        <v>2703638000</v>
      </c>
      <c r="G21" s="9" t="n">
        <v>4752304000</v>
      </c>
      <c r="H21" s="9" t="n">
        <v>4572671000</v>
      </c>
      <c r="I21" s="9" t="n">
        <v>4499743000</v>
      </c>
      <c r="J21" s="9" t="n">
        <v>4384634000</v>
      </c>
      <c r="K21" s="9" t="n">
        <v>4368826000</v>
      </c>
      <c r="L21" s="9" t="n">
        <v>4286147000</v>
      </c>
      <c r="M21" s="9" t="n">
        <v>4233594000</v>
      </c>
      <c r="N21" s="9" t="n">
        <v>4173988000</v>
      </c>
      <c r="O21" s="9" t="n">
        <v>4058697000</v>
      </c>
      <c r="P21" s="9" t="n">
        <v>3887110000</v>
      </c>
      <c r="Q21" s="9" t="n">
        <v>3736464000</v>
      </c>
      <c r="R21" s="9" t="n">
        <v>3875227000</v>
      </c>
      <c r="S21" s="9" t="n">
        <v>3356164000</v>
      </c>
      <c r="T21" s="9" t="n">
        <v>3458329000</v>
      </c>
      <c r="U21" s="9" t="n">
        <v>3202792000</v>
      </c>
    </row>
    <row r="22">
      <c r="A22" s="8" t="inlineStr">
        <is>
          <t>Other non-current liabilities</t>
        </is>
      </c>
      <c r="B22" s="9" t="n">
        <v>213522000</v>
      </c>
      <c r="C22" s="9" t="n">
        <v>-503602000</v>
      </c>
      <c r="D22" s="9" t="n">
        <v>-2416348000</v>
      </c>
      <c r="E22" s="9" t="n">
        <v>-2437524000</v>
      </c>
      <c r="F22" s="9" t="n">
        <v>-509029000</v>
      </c>
      <c r="G22" s="9" t="n">
        <v>732653000</v>
      </c>
      <c r="H22" s="9" t="n">
        <v>1042046000</v>
      </c>
      <c r="I22" s="9" t="n">
        <v>1059355000</v>
      </c>
      <c r="J22" s="9" t="n">
        <v>1018785000</v>
      </c>
      <c r="K22" s="9" t="n">
        <v>965762000</v>
      </c>
      <c r="L22" s="9" t="n">
        <v>1042736000</v>
      </c>
      <c r="M22" s="9" t="n">
        <v>937060000</v>
      </c>
      <c r="N22" s="9" t="n">
        <v>1024600000</v>
      </c>
      <c r="O22" s="9" t="n">
        <v>1014014000</v>
      </c>
      <c r="P22" s="9" t="n">
        <v>1035722000</v>
      </c>
      <c r="Q22" s="9" t="n">
        <v>1042568000</v>
      </c>
      <c r="R22" s="9" t="n">
        <v>759585000</v>
      </c>
      <c r="S22" s="9" t="n">
        <v>919291000</v>
      </c>
      <c r="T22" s="9" t="n">
        <v>790016000</v>
      </c>
      <c r="U22" s="9" t="n">
        <v>954779000</v>
      </c>
    </row>
    <row r="23">
      <c r="A23" s="6" t="inlineStr">
        <is>
          <t>Total liabilities</t>
        </is>
      </c>
      <c r="B23" s="7" t="n">
        <v>2380302000</v>
      </c>
      <c r="C23" s="7" t="n">
        <v>2321490000</v>
      </c>
      <c r="D23" s="7" t="n">
        <v>3365707000</v>
      </c>
      <c r="E23" s="7" t="n">
        <v>3383020000</v>
      </c>
      <c r="F23" s="7" t="n">
        <v>3461568000</v>
      </c>
      <c r="G23" s="7" t="n">
        <v>6668041000</v>
      </c>
      <c r="H23" s="7" t="n">
        <v>6747633000</v>
      </c>
      <c r="I23" s="7" t="n">
        <v>6666554000</v>
      </c>
      <c r="J23" s="7" t="n">
        <v>6482167000</v>
      </c>
      <c r="K23" s="7" t="n">
        <v>6417724000</v>
      </c>
      <c r="L23" s="7" t="n">
        <v>6516656000</v>
      </c>
      <c r="M23" s="7" t="n">
        <v>6481282000</v>
      </c>
      <c r="N23" s="7" t="n">
        <v>6542355000</v>
      </c>
      <c r="O23" s="7" t="n">
        <v>6430701000</v>
      </c>
      <c r="P23" s="7" t="n">
        <v>6232120000</v>
      </c>
      <c r="Q23" s="7" t="n">
        <v>6276036000</v>
      </c>
      <c r="R23" s="7" t="n">
        <v>6429653000</v>
      </c>
      <c r="S23" s="7" t="n">
        <v>6011430000</v>
      </c>
      <c r="T23" s="7" t="n">
        <v>6199433000</v>
      </c>
      <c r="U23" s="7" t="n">
        <v>6271015000</v>
      </c>
    </row>
    <row r="24">
      <c r="A24" s="6" t="inlineStr">
        <is>
          <t>Stockholders’ equity</t>
        </is>
      </c>
      <c r="B24" s="7" t="n">
        <v>3406170000</v>
      </c>
      <c r="C24" s="7" t="n">
        <v>3458012000</v>
      </c>
      <c r="D24" s="7" t="n">
        <v>3537413000</v>
      </c>
      <c r="E24" s="7" t="n">
        <v>3627765000</v>
      </c>
      <c r="F24" s="7" t="n">
        <v>3616475000</v>
      </c>
      <c r="G24" s="7" t="n">
        <v>5009038000</v>
      </c>
      <c r="H24" s="7" t="n">
        <v>5178790000</v>
      </c>
      <c r="I24" s="7" t="n">
        <v>5239436000</v>
      </c>
      <c r="J24" s="7" t="n">
        <v>4987551000</v>
      </c>
      <c r="K24" s="7" t="n">
        <v>4831986000</v>
      </c>
      <c r="L24" s="7" t="n">
        <v>5844056000</v>
      </c>
      <c r="M24" s="7" t="n">
        <v>5705769000</v>
      </c>
      <c r="N24" s="7" t="n">
        <v>5581507000</v>
      </c>
      <c r="O24" s="7" t="n">
        <v>5871994000</v>
      </c>
      <c r="P24" s="7" t="n">
        <v>5536347000</v>
      </c>
      <c r="Q24" s="7" t="n">
        <v>5707229000</v>
      </c>
      <c r="R24" s="7" t="n">
        <v>5644514000</v>
      </c>
      <c r="S24" s="7" t="n">
        <v>6182113000</v>
      </c>
      <c r="T24" s="7" t="n">
        <v>8888284000</v>
      </c>
      <c r="U24" s="7" t="n">
        <v>10676983000</v>
      </c>
    </row>
    <row r="25">
      <c r="A25" s="8" t="inlineStr">
        <is>
          <t>Total liabilities + equity</t>
        </is>
      </c>
      <c r="B25" s="10">
        <f>B23+B24</f>
        <v/>
      </c>
      <c r="C25" s="10">
        <f>C23+C24</f>
        <v/>
      </c>
      <c r="D25" s="10">
        <f>D23+D24</f>
        <v/>
      </c>
      <c r="E25" s="10">
        <f>E23+E24</f>
        <v/>
      </c>
      <c r="F25" s="10">
        <f>F23+F24</f>
        <v/>
      </c>
      <c r="G25" s="10">
        <f>G23+G24</f>
        <v/>
      </c>
      <c r="H25" s="10">
        <f>H23+H24</f>
        <v/>
      </c>
      <c r="I25" s="10">
        <f>I23+I24</f>
        <v/>
      </c>
      <c r="J25" s="10">
        <f>J23+J24</f>
        <v/>
      </c>
      <c r="K25" s="10">
        <f>K23+K24</f>
        <v/>
      </c>
      <c r="L25" s="10">
        <f>L23+L24</f>
        <v/>
      </c>
      <c r="M25" s="10">
        <f>M23+M24</f>
        <v/>
      </c>
      <c r="N25" s="10">
        <f>N23+N24</f>
        <v/>
      </c>
      <c r="O25" s="10">
        <f>O23+O24</f>
        <v/>
      </c>
      <c r="P25" s="10">
        <f>P23+P24</f>
        <v/>
      </c>
      <c r="Q25" s="10">
        <f>Q23+Q24</f>
        <v/>
      </c>
      <c r="R25" s="10">
        <f>R23+R24</f>
        <v/>
      </c>
      <c r="S25" s="10">
        <f>S23+S24</f>
        <v/>
      </c>
      <c r="T25" s="10">
        <f>T23+T24</f>
        <v/>
      </c>
      <c r="U25" s="10">
        <f>U23+U24</f>
        <v/>
      </c>
    </row>
    <row r="26">
      <c r="A26" s="8" t="inlineStr">
        <is>
          <t>Balance check</t>
        </is>
      </c>
      <c r="B26" s="10">
        <f>B25-B16</f>
        <v/>
      </c>
      <c r="C26" s="10">
        <f>C25-C16</f>
        <v/>
      </c>
      <c r="D26" s="10">
        <f>D25-D16</f>
        <v/>
      </c>
      <c r="E26" s="10">
        <f>E25-E16</f>
        <v/>
      </c>
      <c r="F26" s="10">
        <f>F25-F16</f>
        <v/>
      </c>
      <c r="G26" s="10">
        <f>G25-G16</f>
        <v/>
      </c>
      <c r="H26" s="10">
        <f>H25-H16</f>
        <v/>
      </c>
      <c r="I26" s="10">
        <f>I25-I16</f>
        <v/>
      </c>
      <c r="J26" s="10">
        <f>J25-J16</f>
        <v/>
      </c>
      <c r="K26" s="10">
        <f>K25-K16</f>
        <v/>
      </c>
      <c r="L26" s="10">
        <f>L25-L16</f>
        <v/>
      </c>
      <c r="M26" s="10">
        <f>M25-M16</f>
        <v/>
      </c>
      <c r="N26" s="10">
        <f>N25-N16</f>
        <v/>
      </c>
      <c r="O26" s="10">
        <f>O25-O16</f>
        <v/>
      </c>
      <c r="P26" s="10">
        <f>P25-P16</f>
        <v/>
      </c>
      <c r="Q26" s="10">
        <f>Q25-Q16</f>
        <v/>
      </c>
      <c r="R26" s="10">
        <f>R25-R16</f>
        <v/>
      </c>
      <c r="S26" s="10">
        <f>S25-S16</f>
        <v/>
      </c>
      <c r="T26" s="10">
        <f>T25-T16</f>
        <v/>
      </c>
      <c r="U26" s="10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Coherent (COHR)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3" t="inlineStr">
        <is>
          <t>Base Quarter</t>
        </is>
      </c>
      <c r="B4" s="13" t="inlineStr">
        <is>
          <t>FY2026 Q3 | Mar 31, 2026</t>
        </is>
      </c>
      <c r="C4" s="13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4">
        <f>SUM('Income Statement'!R7:U7)</f>
        <v/>
      </c>
      <c r="C5" s="8" t="inlineStr">
        <is>
          <t>Revenue growth</t>
        </is>
      </c>
      <c r="D5" s="15" t="n">
        <v>0.126</v>
      </c>
      <c r="E5" s="15" t="n">
        <v>0.106</v>
      </c>
      <c r="F5" s="15" t="n">
        <v>0.08599999999999999</v>
      </c>
      <c r="G5" s="15" t="n">
        <v>0.066</v>
      </c>
      <c r="H5" s="15" t="n">
        <v>0.056</v>
      </c>
    </row>
    <row r="6">
      <c r="A6" s="8" t="inlineStr">
        <is>
          <t>TTM EBIT</t>
        </is>
      </c>
      <c r="B6" s="14">
        <f>SUM('Income Statement'!R14:U14)</f>
        <v/>
      </c>
      <c r="C6" s="8" t="inlineStr">
        <is>
          <t>EBIT margin</t>
        </is>
      </c>
      <c r="D6" s="15" t="n">
        <v>0.03</v>
      </c>
      <c r="E6" s="15" t="n">
        <v>0.0675</v>
      </c>
      <c r="F6" s="15" t="n">
        <v>0.105</v>
      </c>
      <c r="G6" s="15" t="n">
        <v>0.1425</v>
      </c>
      <c r="H6" s="15" t="n">
        <v>0.18</v>
      </c>
    </row>
    <row r="7">
      <c r="A7" s="8" t="inlineStr">
        <is>
          <t>TTM EBIT Margin</t>
        </is>
      </c>
      <c r="B7" s="14">
        <f>IFERROR(B6/B5,0)</f>
        <v/>
      </c>
      <c r="C7" s="8" t="inlineStr">
        <is>
          <t>D&amp;A margin</t>
        </is>
      </c>
      <c r="D7" s="15" t="n">
        <v>0.0354</v>
      </c>
      <c r="E7" s="15" t="n">
        <v>0.0415</v>
      </c>
      <c r="F7" s="15" t="n">
        <v>0.0477</v>
      </c>
      <c r="G7" s="15" t="n">
        <v>0.0538</v>
      </c>
      <c r="H7" s="15" t="n">
        <v>0.06</v>
      </c>
    </row>
    <row r="8">
      <c r="A8" s="8" t="inlineStr">
        <is>
          <t>Base Net Working Capital</t>
        </is>
      </c>
      <c r="B8" s="14">
        <f>'Balance Sheet'!U8+'Balance Sheet'!U9+'Balance Sheet'!U10-'Balance Sheet'!U20</f>
        <v/>
      </c>
      <c r="C8" s="8" t="inlineStr">
        <is>
          <t>CapEx margin</t>
        </is>
      </c>
      <c r="D8" s="15" t="n">
        <v>0.1028</v>
      </c>
      <c r="E8" s="15" t="n">
        <v>0.1028</v>
      </c>
      <c r="F8" s="15" t="n">
        <v>0.1028</v>
      </c>
      <c r="G8" s="15" t="n">
        <v>0.1028</v>
      </c>
      <c r="H8" s="15" t="n">
        <v>0.1028</v>
      </c>
    </row>
    <row r="9">
      <c r="A9" s="8" t="inlineStr">
        <is>
          <t>NWC % Revenue</t>
        </is>
      </c>
      <c r="B9" s="14">
        <f>IFERROR(B8/B5,0)</f>
        <v/>
      </c>
      <c r="C9" s="8" t="inlineStr">
        <is>
          <t>NWC % revenue</t>
        </is>
      </c>
      <c r="D9" s="15" t="n">
        <v>0.1819</v>
      </c>
      <c r="E9" s="15" t="n">
        <v>0.1819</v>
      </c>
      <c r="F9" s="15" t="n">
        <v>0.1819</v>
      </c>
      <c r="G9" s="15" t="n">
        <v>0.1819</v>
      </c>
      <c r="H9" s="15" t="n">
        <v>0.1819</v>
      </c>
    </row>
    <row r="10">
      <c r="A10" s="8" t="inlineStr">
        <is>
          <t>TTM D&amp;A</t>
        </is>
      </c>
      <c r="B10" s="14" t="n">
        <v>233679000</v>
      </c>
      <c r="C10" s="8" t="inlineStr">
        <is>
          <t>Tax rate</t>
        </is>
      </c>
      <c r="D10" s="15" t="n">
        <v>0.12</v>
      </c>
      <c r="E10" s="15" t="n">
        <v>0.12</v>
      </c>
      <c r="F10" s="15" t="n">
        <v>0.12</v>
      </c>
      <c r="G10" s="15" t="n">
        <v>0.12</v>
      </c>
      <c r="H10" s="15" t="n">
        <v>0.12</v>
      </c>
    </row>
    <row r="11">
      <c r="A11" s="8" t="inlineStr">
        <is>
          <t>D&amp;A Margin</t>
        </is>
      </c>
      <c r="B11" s="14">
        <f>IFERROR(B10/B5,0)</f>
        <v/>
      </c>
      <c r="C11" s="8" t="n"/>
      <c r="D11" s="10" t="n"/>
      <c r="E11" s="10" t="n"/>
      <c r="F11" s="10" t="n"/>
      <c r="G11" s="10" t="n"/>
      <c r="H11" s="10" t="n"/>
    </row>
    <row r="12">
      <c r="A12" s="8" t="inlineStr">
        <is>
          <t>TTM CapEx</t>
        </is>
      </c>
      <c r="B12" s="14" t="n">
        <v>678578000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4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4" t="n">
        <v>1592730000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4" t="n">
        <v>3202792000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4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6" t="n">
        <v>187.481852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7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7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4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4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8">
        <f>SUM(D21:H21)+H24</f>
        <v/>
      </c>
      <c r="C22" s="8" t="n"/>
      <c r="D22" s="10" t="n"/>
      <c r="E22" s="10" t="n"/>
      <c r="F22" s="10" t="n"/>
      <c r="G22" s="10" t="n"/>
      <c r="H22" s="10" t="n"/>
    </row>
    <row r="23">
      <c r="A23" s="8" t="inlineStr">
        <is>
          <t>Equity Value</t>
        </is>
      </c>
      <c r="B23" s="18">
        <f>B22+B16</f>
        <v/>
      </c>
      <c r="C23" s="8" t="inlineStr">
        <is>
          <t>Terminal Value</t>
        </is>
      </c>
      <c r="D23" s="10" t="n"/>
      <c r="E23" s="10" t="n"/>
      <c r="F23" s="10" t="n"/>
      <c r="G23" s="10" t="n"/>
      <c r="H23" s="10">
        <f>H19*(1+$B$19)/($B$18-$B$19)</f>
        <v/>
      </c>
    </row>
    <row r="24">
      <c r="A24" s="8" t="inlineStr">
        <is>
          <t>Value / Share</t>
        </is>
      </c>
      <c r="B24" s="19">
        <f>B23/B17</f>
        <v/>
      </c>
      <c r="C24" s="8" t="inlineStr">
        <is>
          <t>PV of Terminal Value</t>
        </is>
      </c>
      <c r="D24" s="10" t="n"/>
      <c r="E24" s="10" t="n"/>
      <c r="F24" s="10" t="n"/>
      <c r="G24" s="10" t="n"/>
      <c r="H24" s="10">
        <f>H23*H20</f>
        <v/>
      </c>
    </row>
    <row r="25">
      <c r="A25" s="8" t="n"/>
      <c r="B25" s="8" t="n"/>
      <c r="C25" s="8" t="n"/>
      <c r="D25" s="10" t="n"/>
      <c r="E25" s="10" t="n"/>
      <c r="F25" s="10" t="n"/>
      <c r="G25" s="10" t="n"/>
      <c r="H25" s="10" t="n"/>
    </row>
    <row r="26">
      <c r="A26" s="8" t="n"/>
      <c r="B26" s="8" t="n"/>
      <c r="C26" s="8" t="n"/>
      <c r="D26" s="10" t="n"/>
      <c r="E26" s="10" t="n"/>
      <c r="F26" s="10" t="n"/>
      <c r="G26" s="10" t="n"/>
      <c r="H26" s="10" t="n"/>
    </row>
    <row r="27">
      <c r="A27" s="20" t="inlineStr">
        <is>
          <t>Sources</t>
        </is>
      </c>
      <c r="B27" s="8" t="n"/>
      <c r="C27" s="8" t="n"/>
      <c r="D27" s="10" t="n"/>
      <c r="E27" s="10" t="n"/>
      <c r="F27" s="10" t="n"/>
      <c r="G27" s="10" t="n"/>
      <c r="H27" s="10" t="n"/>
    </row>
    <row r="28">
      <c r="A28" s="8" t="inlineStr">
        <is>
          <t>SEC companyfacts JSON</t>
        </is>
      </c>
      <c r="B28" s="8" t="inlineStr">
        <is>
          <t>https://data.sec.gov/api/xbrl/companyfacts/CIK0000820318.json</t>
        </is>
      </c>
      <c r="C28" s="8" t="n"/>
      <c r="D28" s="10" t="n"/>
      <c r="E28" s="10" t="n"/>
      <c r="F28" s="10" t="n"/>
      <c r="G28" s="10" t="n"/>
      <c r="H28" s="10" t="n"/>
    </row>
    <row r="29">
      <c r="A29" s="8" t="inlineStr">
        <is>
          <t>Coherent latest interim filing</t>
        </is>
      </c>
      <c r="B29" s="8" t="inlineStr">
        <is>
          <t>https://www.sec.gov/Archives/edgar/data/820318/000082031826000013/iivi-20260331.htm</t>
        </is>
      </c>
      <c r="C29" s="8" t="n"/>
      <c r="D29" s="10" t="n"/>
      <c r="E29" s="10" t="n"/>
      <c r="F29" s="10" t="n"/>
      <c r="G29" s="10" t="n"/>
      <c r="H29" s="10" t="n"/>
    </row>
    <row r="30">
      <c r="A30" s="8" t="inlineStr">
        <is>
          <t>Coherent latest annual filing</t>
        </is>
      </c>
      <c r="B30" s="8" t="inlineStr">
        <is>
          <t>https://www.sec.gov/Archives/edgar/data/820318/000082031825000014/iivi-20250630.htm</t>
        </is>
      </c>
      <c r="C30" s="8" t="n"/>
      <c r="D30" s="10" t="n"/>
      <c r="E30" s="10" t="n"/>
      <c r="F30" s="10" t="n"/>
      <c r="G30" s="10" t="n"/>
      <c r="H30" s="10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2026-05-25T04:09:01Z</dcterms:created>
  <dcterms:modified xmlns:dcterms="http://purl.org/dc/terms/" xmlns:xsi="http://www.w3.org/2001/XMLSchema-instance" xsi:type="dcterms:W3CDTF">2026-05-25T04:09:01Z</dcterms:modified>
</cp:coreProperties>
</file>