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Income Statement" sheetId="1" state="visible" r:id="rId1"/>
    <sheet xmlns:r="http://schemas.openxmlformats.org/officeDocument/2006/relationships" name="Balance Sheet" sheetId="2" state="visible" r:id="rId2"/>
    <sheet xmlns:r="http://schemas.openxmlformats.org/officeDocument/2006/relationships" name="DCF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6">
    <numFmt numFmtId="164" formatCode="yyyy-mm-dd h:mm:ss"/>
    <numFmt numFmtId="165" formatCode="mmm d, yyyy"/>
    <numFmt numFmtId="166" formatCode="#,##0.0"/>
    <numFmt numFmtId="167" formatCode="0.0%"/>
    <numFmt numFmtId="168" formatCode="#,##0.000"/>
    <numFmt numFmtId="169" formatCode="$#,##0.00"/>
  </numFmts>
  <fonts count="4">
    <font>
      <name val="Calibri"/>
      <family val="2"/>
      <color theme="1"/>
      <sz val="11"/>
      <scheme val="minor"/>
    </font>
    <font>
      <b val="1"/>
      <sz val="14"/>
    </font>
    <font>
      <b val="1"/>
      <color rgb="00FFFFFF"/>
    </font>
    <font>
      <b val="1"/>
    </font>
  </fonts>
  <fills count="6">
    <fill>
      <patternFill/>
    </fill>
    <fill>
      <patternFill patternType="gray125"/>
    </fill>
    <fill>
      <patternFill patternType="solid">
        <fgColor rgb="001F4E78"/>
      </patternFill>
    </fill>
    <fill>
      <patternFill patternType="solid">
        <fgColor rgb="00D9EAF7"/>
      </patternFill>
    </fill>
    <fill>
      <patternFill patternType="solid">
        <fgColor rgb="00E2F0D9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00D9D9D9"/>
      </left>
      <right style="thin">
        <color rgb="00D9D9D9"/>
      </right>
      <top style="thin">
        <color rgb="00D9D9D9"/>
      </top>
      <bottom style="thin">
        <color rgb="00D9D9D9"/>
      </bottom>
    </border>
  </borders>
  <cellStyleXfs count="1">
    <xf numFmtId="0" fontId="0" fillId="0" borderId="0"/>
  </cellStyleXfs>
  <cellXfs count="20">
    <xf numFmtId="0" fontId="0" fillId="0" borderId="0" pivotButton="0" quotePrefix="0" xfId="0"/>
    <xf numFmtId="0" fontId="1" fillId="0" borderId="0" pivotButton="0" quotePrefix="0" xfId="0"/>
    <xf numFmtId="0" fontId="0" fillId="0" borderId="0" applyAlignment="1" pivotButton="0" quotePrefix="0" xfId="0">
      <alignment horizontal="left" vertical="top" wrapText="1"/>
    </xf>
    <xf numFmtId="0" fontId="2" fillId="2" borderId="1" applyAlignment="1" pivotButton="0" quotePrefix="0" xfId="0">
      <alignment horizontal="center" vertical="center"/>
    </xf>
    <xf numFmtId="0" fontId="0" fillId="3" borderId="1" applyAlignment="1" pivotButton="0" quotePrefix="0" xfId="0">
      <alignment horizontal="center" vertical="center"/>
    </xf>
    <xf numFmtId="165" fontId="0" fillId="3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left" vertical="center" wrapText="1"/>
    </xf>
    <xf numFmtId="166" fontId="0" fillId="4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left" vertical="center" wrapText="1"/>
    </xf>
    <xf numFmtId="166" fontId="0" fillId="0" borderId="1" applyAlignment="1" pivotButton="0" quotePrefix="0" xfId="0">
      <alignment horizontal="center" vertical="center"/>
    </xf>
    <xf numFmtId="167" fontId="0" fillId="0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left" vertical="center" wrapText="1"/>
    </xf>
    <xf numFmtId="166" fontId="0" fillId="0" borderId="1" applyAlignment="1" pivotButton="0" quotePrefix="0" xfId="0">
      <alignment horizontal="left" vertical="center" wrapText="1"/>
    </xf>
    <xf numFmtId="167" fontId="0" fillId="5" borderId="1" applyAlignment="1" pivotButton="0" quotePrefix="0" xfId="0">
      <alignment horizontal="center" vertical="center"/>
    </xf>
    <xf numFmtId="168" fontId="0" fillId="0" borderId="1" applyAlignment="1" pivotButton="0" quotePrefix="0" xfId="0">
      <alignment horizontal="left" vertical="center" wrapText="1"/>
    </xf>
    <xf numFmtId="166" fontId="0" fillId="5" borderId="1" applyAlignment="1" pivotButton="0" quotePrefix="0" xfId="0">
      <alignment horizontal="left" vertical="center" wrapText="1"/>
    </xf>
    <xf numFmtId="166" fontId="3" fillId="4" borderId="1" applyAlignment="1" pivotButton="0" quotePrefix="0" xfId="0">
      <alignment horizontal="left" vertical="center" wrapText="1"/>
    </xf>
    <xf numFmtId="169" fontId="3" fillId="4" borderId="1" applyAlignment="1" pivotButton="0" quotePrefix="0" xfId="0">
      <alignment horizontal="left" vertical="center" wrapText="1"/>
    </xf>
    <xf numFmtId="0" fontId="3" fillId="0" borderId="1" applyAlignment="1" pivotButton="0" quotePrefix="0" xfId="0">
      <alignment horizontal="left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https://data.sec.gov/api/xbrl/companyfacts/CIK0001047127.json" TargetMode="External" Id="rId1"/></Relationships>
</file>

<file path=xl/worksheets/_rels/sheet3.xml.rels><Relationships xmlns="http://schemas.openxmlformats.org/package/2006/relationships"><Relationship Type="http://schemas.openxmlformats.org/officeDocument/2006/relationships/hyperlink" Target="https://data.sec.gov/api/xbrl/companyfacts/CIK0001047127.json" TargetMode="External" Id="rId1"/><Relationship Type="http://schemas.openxmlformats.org/officeDocument/2006/relationships/hyperlink" Target="https://www.sec.gov/Archives/edgar/data/1047127/000104712726000020/amkr-20260331.htm" TargetMode="External" Id="rId2"/><Relationship Type="http://schemas.openxmlformats.org/officeDocument/2006/relationships/hyperlink" Target="https://www.sec.gov/Archives/edgar/data/1047127/000104712726000014/amkr-20251231.htm" TargetMode="External" Id="rId3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22"/>
  <sheetViews>
    <sheetView workbookViewId="0">
      <pane xSplit="1" ySplit="4" topLeftCell="B5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34" customWidth="1" min="1" max="1"/>
    <col width="13" customWidth="1" min="2" max="2"/>
    <col width="13" customWidth="1" min="3" max="3"/>
    <col width="13" customWidth="1" min="4" max="4"/>
    <col width="13" customWidth="1" min="5" max="5"/>
    <col width="13" customWidth="1" min="6" max="6"/>
    <col width="13" customWidth="1" min="7" max="7"/>
    <col width="13" customWidth="1" min="8" max="8"/>
    <col width="13" customWidth="1" min="9" max="9"/>
    <col width="13" customWidth="1" min="10" max="10"/>
    <col width="13" customWidth="1" min="11" max="11"/>
    <col width="13" customWidth="1" min="12" max="12"/>
    <col width="13" customWidth="1" min="13" max="13"/>
    <col width="13" customWidth="1" min="14" max="14"/>
    <col width="13" customWidth="1" min="15" max="15"/>
    <col width="13" customWidth="1" min="16" max="16"/>
    <col width="13" customWidth="1" min="17" max="17"/>
    <col width="13" customWidth="1" min="18" max="18"/>
    <col width="13" customWidth="1" min="19" max="19"/>
    <col width="13" customWidth="1" min="20" max="20"/>
    <col width="13" customWidth="1" min="21" max="21"/>
  </cols>
  <sheetData>
    <row r="1" ht="22" customHeight="1">
      <c r="A1" s="1" t="inlineStr">
        <is>
          <t>Amkor Technology (AMKR) | 5-Year Quarterly Income Statement</t>
        </is>
      </c>
    </row>
    <row r="2" ht="34" customHeight="1">
      <c r="A2" s="2" t="inlineStr">
        <is>
          <t>Source: SEC companyfacts and Amkor Technology filings through FY2026 Q1 (quarter ended March 31, 2026; filed April 28, 2026). USD millions.</t>
        </is>
      </c>
    </row>
    <row r="4">
      <c r="A4" s="3" t="inlineStr">
        <is>
          <t>Line Item</t>
        </is>
      </c>
      <c r="B4" s="3" t="inlineStr">
        <is>
          <t>FY2021 Q2</t>
        </is>
      </c>
      <c r="C4" s="3" t="inlineStr">
        <is>
          <t>FY2021 Q3</t>
        </is>
      </c>
      <c r="D4" s="3" t="inlineStr">
        <is>
          <t>FY2021 Q4</t>
        </is>
      </c>
      <c r="E4" s="3" t="inlineStr">
        <is>
          <t>FY2022 Q1</t>
        </is>
      </c>
      <c r="F4" s="3" t="inlineStr">
        <is>
          <t>FY2022 Q2</t>
        </is>
      </c>
      <c r="G4" s="3" t="inlineStr">
        <is>
          <t>FY2022 Q3</t>
        </is>
      </c>
      <c r="H4" s="3" t="inlineStr">
        <is>
          <t>FY2022 Q4</t>
        </is>
      </c>
      <c r="I4" s="3" t="inlineStr">
        <is>
          <t>FY2023 Q1</t>
        </is>
      </c>
      <c r="J4" s="3" t="inlineStr">
        <is>
          <t>FY2023 Q2</t>
        </is>
      </c>
      <c r="K4" s="3" t="inlineStr">
        <is>
          <t>FY2023 Q3</t>
        </is>
      </c>
      <c r="L4" s="3" t="inlineStr">
        <is>
          <t>FY2023 Q4</t>
        </is>
      </c>
      <c r="M4" s="3" t="inlineStr">
        <is>
          <t>FY2024 Q1</t>
        </is>
      </c>
      <c r="N4" s="3" t="inlineStr">
        <is>
          <t>FY2024 Q2</t>
        </is>
      </c>
      <c r="O4" s="3" t="inlineStr">
        <is>
          <t>FY2024 Q3</t>
        </is>
      </c>
      <c r="P4" s="3" t="inlineStr">
        <is>
          <t>FY2024 Q4</t>
        </is>
      </c>
      <c r="Q4" s="3" t="inlineStr">
        <is>
          <t>FY2025 Q1</t>
        </is>
      </c>
      <c r="R4" s="3" t="inlineStr">
        <is>
          <t>FY2025 Q2</t>
        </is>
      </c>
      <c r="S4" s="3" t="inlineStr">
        <is>
          <t>FY2025 Q3</t>
        </is>
      </c>
      <c r="T4" s="3" t="inlineStr">
        <is>
          <t>FY2025 Q4</t>
        </is>
      </c>
      <c r="U4" s="3" t="inlineStr">
        <is>
          <t>FY2026 Q1</t>
        </is>
      </c>
    </row>
    <row r="5">
      <c r="A5" s="4" t="inlineStr">
        <is>
          <t>Quarter End</t>
        </is>
      </c>
      <c r="B5" s="5" t="n">
        <v>44377</v>
      </c>
      <c r="C5" s="5" t="n">
        <v>44469</v>
      </c>
      <c r="D5" s="5" t="n">
        <v>44561</v>
      </c>
      <c r="E5" s="5" t="n">
        <v>44651</v>
      </c>
      <c r="F5" s="5" t="n">
        <v>44742</v>
      </c>
      <c r="G5" s="5" t="n">
        <v>44834</v>
      </c>
      <c r="H5" s="5" t="n">
        <v>44926</v>
      </c>
      <c r="I5" s="5" t="n">
        <v>45016</v>
      </c>
      <c r="J5" s="5" t="n">
        <v>45107</v>
      </c>
      <c r="K5" s="5" t="n">
        <v>45199</v>
      </c>
      <c r="L5" s="5" t="n">
        <v>45291</v>
      </c>
      <c r="M5" s="5" t="n">
        <v>45382</v>
      </c>
      <c r="N5" s="5" t="n">
        <v>45473</v>
      </c>
      <c r="O5" s="5" t="n">
        <v>45565</v>
      </c>
      <c r="P5" s="5" t="n">
        <v>45657</v>
      </c>
      <c r="Q5" s="5" t="n">
        <v>45747</v>
      </c>
      <c r="R5" s="5" t="n">
        <v>45838</v>
      </c>
      <c r="S5" s="5" t="n">
        <v>45930</v>
      </c>
      <c r="T5" s="5" t="n">
        <v>46022</v>
      </c>
      <c r="U5" s="5" t="n">
        <v>46112</v>
      </c>
    </row>
    <row r="7">
      <c r="A7" s="6" t="inlineStr">
        <is>
          <t>Revenue</t>
        </is>
      </c>
      <c r="B7" s="7" t="n">
        <v>1406535000</v>
      </c>
      <c r="C7" s="7" t="n">
        <v>1681000000</v>
      </c>
      <c r="D7" s="7" t="n">
        <v>1724644000</v>
      </c>
      <c r="E7" s="7" t="n">
        <v>1596816000</v>
      </c>
      <c r="F7" s="7" t="n">
        <v>1504868000</v>
      </c>
      <c r="G7" s="7" t="n">
        <v>2083691000</v>
      </c>
      <c r="H7" s="7" t="n">
        <v>1906210000</v>
      </c>
      <c r="I7" s="7" t="n">
        <v>1471539000</v>
      </c>
      <c r="J7" s="7" t="n">
        <v>1457922000</v>
      </c>
      <c r="K7" s="7" t="n">
        <v>1821793000</v>
      </c>
      <c r="L7" s="7" t="n">
        <v>1751811000</v>
      </c>
      <c r="M7" s="7" t="n">
        <v>1365511000</v>
      </c>
      <c r="N7" s="7" t="n">
        <v>1461474000</v>
      </c>
      <c r="O7" s="7" t="n">
        <v>1861589000</v>
      </c>
      <c r="P7" s="7" t="n">
        <v>1629118000</v>
      </c>
      <c r="Q7" s="7" t="n">
        <v>1321575000</v>
      </c>
      <c r="R7" s="7" t="n">
        <v>1511392000</v>
      </c>
      <c r="S7" s="7" t="n">
        <v>1986968000</v>
      </c>
      <c r="T7" s="7" t="n">
        <v>1888046000</v>
      </c>
      <c r="U7" s="7" t="n">
        <v>1684701000</v>
      </c>
    </row>
    <row r="8">
      <c r="A8" s="8" t="inlineStr">
        <is>
          <t>Cost of revenue</t>
        </is>
      </c>
      <c r="B8" s="9" t="n">
        <v>1133715000</v>
      </c>
      <c r="C8" s="9" t="n">
        <v>1356168000</v>
      </c>
      <c r="D8" s="9" t="n">
        <v>1362276000</v>
      </c>
      <c r="E8" s="9" t="n">
        <v>1271486000</v>
      </c>
      <c r="F8" s="9" t="n">
        <v>1255713000</v>
      </c>
      <c r="G8" s="9" t="n">
        <v>1662463000</v>
      </c>
      <c r="H8" s="9" t="n">
        <v>1571936000</v>
      </c>
      <c r="I8" s="9" t="n">
        <v>1277118000</v>
      </c>
      <c r="J8" s="9" t="n">
        <v>1271052000</v>
      </c>
      <c r="K8" s="9" t="n">
        <v>1539040000</v>
      </c>
      <c r="L8" s="9" t="n">
        <v>1472702000</v>
      </c>
      <c r="M8" s="9" t="n">
        <v>1163868000</v>
      </c>
      <c r="N8" s="9" t="n">
        <v>1249099000</v>
      </c>
      <c r="O8" s="9" t="n">
        <v>1589105000</v>
      </c>
      <c r="P8" s="9" t="n">
        <v>1382408000</v>
      </c>
      <c r="Q8" s="9" t="n">
        <v>1163992000</v>
      </c>
      <c r="R8" s="9" t="n">
        <v>1329495000</v>
      </c>
      <c r="S8" s="9" t="n">
        <v>1702478000</v>
      </c>
      <c r="T8" s="9" t="n">
        <v>1573417000</v>
      </c>
      <c r="U8" s="9" t="n">
        <v>1445669000</v>
      </c>
    </row>
    <row r="9">
      <c r="A9" s="6" t="inlineStr">
        <is>
          <t>Gross profit</t>
        </is>
      </c>
      <c r="B9" s="7" t="n">
        <v>272820000</v>
      </c>
      <c r="C9" s="7" t="n">
        <v>324832000</v>
      </c>
      <c r="D9" s="7" t="n">
        <v>362368000</v>
      </c>
      <c r="E9" s="7" t="n">
        <v>325330000</v>
      </c>
      <c r="F9" s="7" t="n">
        <v>249155000</v>
      </c>
      <c r="G9" s="7" t="n">
        <v>421228000</v>
      </c>
      <c r="H9" s="7" t="n">
        <v>334274000</v>
      </c>
      <c r="I9" s="7" t="n">
        <v>194421000</v>
      </c>
      <c r="J9" s="7" t="n">
        <v>186870000</v>
      </c>
      <c r="K9" s="7" t="n">
        <v>282753000</v>
      </c>
      <c r="L9" s="7" t="n">
        <v>279109000</v>
      </c>
      <c r="M9" s="7" t="n">
        <v>201643000</v>
      </c>
      <c r="N9" s="7" t="n">
        <v>212375000</v>
      </c>
      <c r="O9" s="7" t="n">
        <v>272484000</v>
      </c>
      <c r="P9" s="7" t="n">
        <v>246710000</v>
      </c>
      <c r="Q9" s="7" t="n">
        <v>157583000</v>
      </c>
      <c r="R9" s="7" t="n">
        <v>181897000</v>
      </c>
      <c r="S9" s="7" t="n">
        <v>284490000</v>
      </c>
      <c r="T9" s="7" t="n">
        <v>314629000</v>
      </c>
      <c r="U9" s="7" t="n">
        <v>239032000</v>
      </c>
    </row>
    <row r="10">
      <c r="A10" s="8" t="inlineStr">
        <is>
          <t>Research and development</t>
        </is>
      </c>
      <c r="B10" s="9" t="n">
        <v>43516000</v>
      </c>
      <c r="C10" s="9" t="n">
        <v>40790000</v>
      </c>
      <c r="D10" s="9" t="n">
        <v>37413000</v>
      </c>
      <c r="E10" s="9" t="n">
        <v>38363000</v>
      </c>
      <c r="F10" s="9" t="n">
        <v>37478000</v>
      </c>
      <c r="G10" s="9" t="n">
        <v>33994000</v>
      </c>
      <c r="H10" s="9" t="n">
        <v>39594000</v>
      </c>
      <c r="I10" s="9" t="n">
        <v>47047000</v>
      </c>
      <c r="J10" s="9" t="n">
        <v>45688000</v>
      </c>
      <c r="K10" s="9" t="n">
        <v>43135000</v>
      </c>
      <c r="L10" s="9" t="n">
        <v>41603000</v>
      </c>
      <c r="M10" s="9" t="n">
        <v>38171000</v>
      </c>
      <c r="N10" s="9" t="n">
        <v>39568000</v>
      </c>
      <c r="O10" s="9" t="n">
        <v>42364000</v>
      </c>
      <c r="P10" s="9" t="n">
        <v>42848000</v>
      </c>
      <c r="Q10" s="9" t="n">
        <v>45652000</v>
      </c>
      <c r="R10" s="9" t="n">
        <v>42008000</v>
      </c>
      <c r="S10" s="9" t="n">
        <v>42352000</v>
      </c>
      <c r="T10" s="9" t="n">
        <v>36731000</v>
      </c>
      <c r="U10" s="9" t="n">
        <v>41758000</v>
      </c>
    </row>
    <row r="11">
      <c r="A11" s="8" t="inlineStr">
        <is>
          <t>Selling, general and administrative</t>
        </is>
      </c>
      <c r="B11" s="9" t="n">
        <v>74189000</v>
      </c>
      <c r="C11" s="9" t="n">
        <v>72581000</v>
      </c>
      <c r="D11" s="9" t="n">
        <v>72546000</v>
      </c>
      <c r="E11" s="9" t="n">
        <v>76959000</v>
      </c>
      <c r="F11" s="9" t="n">
        <v>68868000</v>
      </c>
      <c r="G11" s="9" t="n">
        <v>67947000</v>
      </c>
      <c r="H11" s="9" t="n">
        <v>69598000</v>
      </c>
      <c r="I11" s="9" t="n">
        <v>78671000</v>
      </c>
      <c r="J11" s="9" t="n">
        <v>64860000</v>
      </c>
      <c r="K11" s="9" t="n">
        <v>73020000</v>
      </c>
      <c r="L11" s="9" t="n">
        <v>78842000</v>
      </c>
      <c r="M11" s="9" t="n">
        <v>90346000</v>
      </c>
      <c r="N11" s="9" t="n">
        <v>91280000</v>
      </c>
      <c r="O11" s="9" t="n">
        <v>80753000</v>
      </c>
      <c r="P11" s="9" t="n">
        <v>69427000</v>
      </c>
      <c r="Q11" s="9" t="n">
        <v>80408000</v>
      </c>
      <c r="R11" s="9" t="n">
        <v>47922000</v>
      </c>
      <c r="S11" s="9" t="n">
        <v>83211000</v>
      </c>
      <c r="T11" s="9" t="n">
        <v>92930000</v>
      </c>
      <c r="U11" s="9" t="n">
        <v>96987000</v>
      </c>
    </row>
    <row r="12">
      <c r="A12" s="8" t="inlineStr">
        <is>
          <t>Other operating expense (income), net</t>
        </is>
      </c>
      <c r="B12" s="9" t="n">
        <v>0</v>
      </c>
      <c r="C12" s="9" t="n">
        <v>0</v>
      </c>
      <c r="D12" s="9" t="n">
        <v>0</v>
      </c>
      <c r="E12" s="9" t="n">
        <v>0</v>
      </c>
      <c r="F12" s="9" t="n">
        <v>0</v>
      </c>
      <c r="G12" s="9" t="n">
        <v>0</v>
      </c>
      <c r="H12" s="9" t="n">
        <v>0</v>
      </c>
      <c r="I12" s="9" t="n">
        <v>0</v>
      </c>
      <c r="J12" s="9" t="n">
        <v>0</v>
      </c>
      <c r="K12" s="9" t="n">
        <v>0</v>
      </c>
      <c r="L12" s="9" t="n">
        <v>0</v>
      </c>
      <c r="M12" s="9" t="n">
        <v>0</v>
      </c>
      <c r="N12" s="9" t="n">
        <v>0</v>
      </c>
      <c r="O12" s="9" t="n">
        <v>0</v>
      </c>
      <c r="P12" s="9" t="n">
        <v>0</v>
      </c>
      <c r="Q12" s="9" t="n">
        <v>0</v>
      </c>
      <c r="R12" s="9" t="n">
        <v>0</v>
      </c>
      <c r="S12" s="9" t="n">
        <v>0</v>
      </c>
      <c r="T12" s="9" t="n">
        <v>0</v>
      </c>
      <c r="U12" s="9" t="n">
        <v>0</v>
      </c>
    </row>
    <row r="13">
      <c r="A13" s="8" t="inlineStr">
        <is>
          <t>Total operating expenses</t>
        </is>
      </c>
      <c r="B13" s="9" t="n">
        <v>117705000</v>
      </c>
      <c r="C13" s="9" t="n">
        <v>113371000</v>
      </c>
      <c r="D13" s="9" t="n">
        <v>109959000</v>
      </c>
      <c r="E13" s="9" t="n">
        <v>115322000</v>
      </c>
      <c r="F13" s="9" t="n">
        <v>106346000</v>
      </c>
      <c r="G13" s="9" t="n">
        <v>101941000</v>
      </c>
      <c r="H13" s="9" t="n">
        <v>109192000</v>
      </c>
      <c r="I13" s="9" t="n">
        <v>125718000</v>
      </c>
      <c r="J13" s="9" t="n">
        <v>110548000</v>
      </c>
      <c r="K13" s="9" t="n">
        <v>116155000</v>
      </c>
      <c r="L13" s="9" t="n">
        <v>120445000</v>
      </c>
      <c r="M13" s="9" t="n">
        <v>128517000</v>
      </c>
      <c r="N13" s="9" t="n">
        <v>130848000</v>
      </c>
      <c r="O13" s="9" t="n">
        <v>123117000</v>
      </c>
      <c r="P13" s="9" t="n">
        <v>112275000</v>
      </c>
      <c r="Q13" s="9" t="n">
        <v>126060000</v>
      </c>
      <c r="R13" s="9" t="n">
        <v>89930000</v>
      </c>
      <c r="S13" s="9" t="n">
        <v>125563000</v>
      </c>
      <c r="T13" s="9" t="n">
        <v>129661000</v>
      </c>
      <c r="U13" s="9" t="n">
        <v>138745000</v>
      </c>
    </row>
    <row r="14">
      <c r="A14" s="6" t="inlineStr">
        <is>
          <t>Operating income</t>
        </is>
      </c>
      <c r="B14" s="7" t="n">
        <v>155115000</v>
      </c>
      <c r="C14" s="7" t="n">
        <v>211461000</v>
      </c>
      <c r="D14" s="7" t="n">
        <v>252409000</v>
      </c>
      <c r="E14" s="7" t="n">
        <v>210008000</v>
      </c>
      <c r="F14" s="7" t="n">
        <v>142809000</v>
      </c>
      <c r="G14" s="7" t="n">
        <v>319287000</v>
      </c>
      <c r="H14" s="7" t="n">
        <v>225082000</v>
      </c>
      <c r="I14" s="7" t="n">
        <v>68703000</v>
      </c>
      <c r="J14" s="7" t="n">
        <v>76322000</v>
      </c>
      <c r="K14" s="7" t="n">
        <v>166598000</v>
      </c>
      <c r="L14" s="7" t="n">
        <v>158664000</v>
      </c>
      <c r="M14" s="7" t="n">
        <v>73126000</v>
      </c>
      <c r="N14" s="7" t="n">
        <v>81527000</v>
      </c>
      <c r="O14" s="7" t="n">
        <v>149367000</v>
      </c>
      <c r="P14" s="7" t="n">
        <v>134435000</v>
      </c>
      <c r="Q14" s="7" t="n">
        <v>31523000</v>
      </c>
      <c r="R14" s="7" t="n">
        <v>91967000</v>
      </c>
      <c r="S14" s="7" t="n">
        <v>158927000</v>
      </c>
      <c r="T14" s="7" t="n">
        <v>184968000</v>
      </c>
      <c r="U14" s="7" t="n">
        <v>100287000</v>
      </c>
    </row>
    <row r="15">
      <c r="A15" s="8" t="inlineStr">
        <is>
          <t>Other non-operating expense (income), net</t>
        </is>
      </c>
      <c r="B15" s="9" t="n">
        <v>-13320000</v>
      </c>
      <c r="C15" s="9" t="n">
        <v>-12395000</v>
      </c>
      <c r="D15" s="9" t="n">
        <v>263591000</v>
      </c>
      <c r="E15" s="9" t="n">
        <v>-9052000</v>
      </c>
      <c r="F15" s="9" t="n">
        <v>-6552000</v>
      </c>
      <c r="G15" s="9" t="n">
        <v>-9187000</v>
      </c>
      <c r="H15" s="9" t="n">
        <v>-15463000</v>
      </c>
      <c r="I15" s="9" t="n">
        <v>-12615000</v>
      </c>
      <c r="J15" s="9" t="n">
        <v>-2471000</v>
      </c>
      <c r="K15" s="9" t="n">
        <v>-4224000</v>
      </c>
      <c r="L15" s="9" t="n">
        <v>-7136000</v>
      </c>
      <c r="M15" s="9" t="n">
        <v>-1144000</v>
      </c>
      <c r="N15" s="9" t="n">
        <v>43000</v>
      </c>
      <c r="O15" s="9" t="n">
        <v>-7492000</v>
      </c>
      <c r="P15" s="9" t="n">
        <v>1154000</v>
      </c>
      <c r="Q15" s="9" t="n">
        <v>-5734000</v>
      </c>
      <c r="R15" s="9" t="n">
        <v>-8753000</v>
      </c>
      <c r="S15" s="9" t="n">
        <v>-4530000</v>
      </c>
      <c r="T15" s="9" t="n">
        <v>-3749000</v>
      </c>
      <c r="U15" s="9" t="n">
        <v>-3979000</v>
      </c>
    </row>
    <row r="16">
      <c r="A16" s="6" t="inlineStr">
        <is>
          <t>Pretax income</t>
        </is>
      </c>
      <c r="B16" s="7" t="n">
        <v>141795000</v>
      </c>
      <c r="C16" s="7" t="n">
        <v>199066000</v>
      </c>
      <c r="D16" s="7" t="n">
        <v>516000000</v>
      </c>
      <c r="E16" s="7" t="n">
        <v>200956000</v>
      </c>
      <c r="F16" s="7" t="n">
        <v>136257000</v>
      </c>
      <c r="G16" s="7" t="n">
        <v>310100000</v>
      </c>
      <c r="H16" s="7" t="n">
        <v>209619000</v>
      </c>
      <c r="I16" s="7" t="n">
        <v>56088000</v>
      </c>
      <c r="J16" s="7" t="n">
        <v>73851000</v>
      </c>
      <c r="K16" s="7" t="n">
        <v>162374000</v>
      </c>
      <c r="L16" s="7" t="n">
        <v>151528000</v>
      </c>
      <c r="M16" s="7" t="n">
        <v>71982000</v>
      </c>
      <c r="N16" s="7" t="n">
        <v>81570000</v>
      </c>
      <c r="O16" s="7" t="n">
        <v>141875000</v>
      </c>
      <c r="P16" s="7" t="n">
        <v>135589000</v>
      </c>
      <c r="Q16" s="7" t="n">
        <v>25789000</v>
      </c>
      <c r="R16" s="7" t="n">
        <v>83214000</v>
      </c>
      <c r="S16" s="7" t="n">
        <v>154397000</v>
      </c>
      <c r="T16" s="7" t="n">
        <v>181219000</v>
      </c>
      <c r="U16" s="7" t="n">
        <v>96308000</v>
      </c>
    </row>
    <row r="17">
      <c r="A17" s="8" t="inlineStr">
        <is>
          <t>Income tax expense</t>
        </is>
      </c>
      <c r="B17" s="9" t="n">
        <v>15989000</v>
      </c>
      <c r="C17" s="9" t="n">
        <v>17219000</v>
      </c>
      <c r="D17" s="9" t="n">
        <v>24584000</v>
      </c>
      <c r="E17" s="9" t="n">
        <v>29728000</v>
      </c>
      <c r="F17" s="9" t="n">
        <v>10788000</v>
      </c>
      <c r="G17" s="9" t="n">
        <v>3643000</v>
      </c>
      <c r="H17" s="9" t="n">
        <v>45731000</v>
      </c>
      <c r="I17" s="9" t="n">
        <v>10864000</v>
      </c>
      <c r="J17" s="9" t="n">
        <v>9407000</v>
      </c>
      <c r="K17" s="9" t="n">
        <v>28923000</v>
      </c>
      <c r="L17" s="9" t="n">
        <v>32516000</v>
      </c>
      <c r="M17" s="9" t="n">
        <v>12196000</v>
      </c>
      <c r="N17" s="9" t="n">
        <v>14312000</v>
      </c>
      <c r="O17" s="9" t="n">
        <v>19185000</v>
      </c>
      <c r="P17" s="9" t="n">
        <v>29788000</v>
      </c>
      <c r="Q17" s="9" t="n">
        <v>3936000</v>
      </c>
      <c r="R17" s="9" t="n">
        <v>28162000</v>
      </c>
      <c r="S17" s="9" t="n">
        <v>27715000</v>
      </c>
      <c r="T17" s="9" t="n">
        <v>8690000</v>
      </c>
      <c r="U17" s="9" t="n">
        <v>12342000</v>
      </c>
    </row>
    <row r="18">
      <c r="A18" s="6" t="inlineStr">
        <is>
          <t>Net income</t>
        </is>
      </c>
      <c r="B18" s="7" t="n">
        <v>125806000</v>
      </c>
      <c r="C18" s="7" t="n">
        <v>180854000</v>
      </c>
      <c r="D18" s="7" t="n">
        <v>216526000</v>
      </c>
      <c r="E18" s="7" t="n">
        <v>170663000</v>
      </c>
      <c r="F18" s="7" t="n">
        <v>124778000</v>
      </c>
      <c r="G18" s="7" t="n">
        <v>306081000</v>
      </c>
      <c r="H18" s="7" t="n">
        <v>164301000</v>
      </c>
      <c r="I18" s="7" t="n">
        <v>45351000</v>
      </c>
      <c r="J18" s="7" t="n">
        <v>64286000</v>
      </c>
      <c r="K18" s="7" t="n">
        <v>132614000</v>
      </c>
      <c r="L18" s="7" t="n">
        <v>117562000</v>
      </c>
      <c r="M18" s="7" t="n">
        <v>58897000</v>
      </c>
      <c r="N18" s="7" t="n">
        <v>66897000</v>
      </c>
      <c r="O18" s="7" t="n">
        <v>122569000</v>
      </c>
      <c r="P18" s="7" t="n">
        <v>105649000</v>
      </c>
      <c r="Q18" s="7" t="n">
        <v>21128000</v>
      </c>
      <c r="R18" s="7" t="n">
        <v>54417000</v>
      </c>
      <c r="S18" s="7" t="n">
        <v>126589000</v>
      </c>
      <c r="T18" s="7" t="n">
        <v>171761000</v>
      </c>
      <c r="U18" s="7" t="n">
        <v>83351000</v>
      </c>
    </row>
    <row r="19">
      <c r="A19" s="8" t="inlineStr">
        <is>
          <t>CapEx</t>
        </is>
      </c>
      <c r="B19" s="9" t="n">
        <v>163266000</v>
      </c>
      <c r="C19" s="9" t="n">
        <v>217808000</v>
      </c>
      <c r="D19" s="9" t="n">
        <v>288354000</v>
      </c>
      <c r="E19" s="9" t="n">
        <v>158154000</v>
      </c>
      <c r="F19" s="9" t="n">
        <v>182054000</v>
      </c>
      <c r="G19" s="9" t="n">
        <v>235294000</v>
      </c>
      <c r="H19" s="9" t="n">
        <v>332792000</v>
      </c>
      <c r="I19" s="9" t="n">
        <v>98224000</v>
      </c>
      <c r="J19" s="9" t="n">
        <v>184085000</v>
      </c>
      <c r="K19" s="9" t="n">
        <v>229345000</v>
      </c>
      <c r="L19" s="9" t="n">
        <v>237813000</v>
      </c>
      <c r="M19" s="9" t="n">
        <v>96169000</v>
      </c>
      <c r="N19" s="9" t="n">
        <v>166374000</v>
      </c>
      <c r="O19" s="9" t="n">
        <v>195524000</v>
      </c>
      <c r="P19" s="9" t="n">
        <v>285729000</v>
      </c>
      <c r="Q19" s="9" t="n">
        <v>79897000</v>
      </c>
      <c r="R19" s="9" t="n">
        <v>146189000</v>
      </c>
      <c r="S19" s="9" t="n">
        <v>246445000</v>
      </c>
      <c r="T19" s="9" t="n">
        <v>432083000</v>
      </c>
      <c r="U19" s="9" t="n">
        <v>224605000</v>
      </c>
    </row>
    <row r="20">
      <c r="A20" s="8" t="inlineStr">
        <is>
          <t>Gross margin</t>
        </is>
      </c>
      <c r="B20" s="10">
        <f>IFERROR(B9/B7,0)</f>
        <v/>
      </c>
      <c r="C20" s="10">
        <f>IFERROR(C9/C7,0)</f>
        <v/>
      </c>
      <c r="D20" s="10">
        <f>IFERROR(D9/D7,0)</f>
        <v/>
      </c>
      <c r="E20" s="10">
        <f>IFERROR(E9/E7,0)</f>
        <v/>
      </c>
      <c r="F20" s="10">
        <f>IFERROR(F9/F7,0)</f>
        <v/>
      </c>
      <c r="G20" s="10">
        <f>IFERROR(G9/G7,0)</f>
        <v/>
      </c>
      <c r="H20" s="10">
        <f>IFERROR(H9/H7,0)</f>
        <v/>
      </c>
      <c r="I20" s="10">
        <f>IFERROR(I9/I7,0)</f>
        <v/>
      </c>
      <c r="J20" s="10">
        <f>IFERROR(J9/J7,0)</f>
        <v/>
      </c>
      <c r="K20" s="10">
        <f>IFERROR(K9/K7,0)</f>
        <v/>
      </c>
      <c r="L20" s="10">
        <f>IFERROR(L9/L7,0)</f>
        <v/>
      </c>
      <c r="M20" s="10">
        <f>IFERROR(M9/M7,0)</f>
        <v/>
      </c>
      <c r="N20" s="10">
        <f>IFERROR(N9/N7,0)</f>
        <v/>
      </c>
      <c r="O20" s="10">
        <f>IFERROR(O9/O7,0)</f>
        <v/>
      </c>
      <c r="P20" s="10">
        <f>IFERROR(P9/P7,0)</f>
        <v/>
      </c>
      <c r="Q20" s="10">
        <f>IFERROR(Q9/Q7,0)</f>
        <v/>
      </c>
      <c r="R20" s="10">
        <f>IFERROR(R9/R7,0)</f>
        <v/>
      </c>
      <c r="S20" s="10">
        <f>IFERROR(S9/S7,0)</f>
        <v/>
      </c>
      <c r="T20" s="10">
        <f>IFERROR(T9/T7,0)</f>
        <v/>
      </c>
      <c r="U20" s="10">
        <f>IFERROR(U9/U7,0)</f>
        <v/>
      </c>
    </row>
    <row r="21">
      <c r="A21" s="8" t="inlineStr">
        <is>
          <t>Operating margin</t>
        </is>
      </c>
      <c r="B21" s="10">
        <f>IFERROR(B14/B7,0)</f>
        <v/>
      </c>
      <c r="C21" s="10">
        <f>IFERROR(C14/C7,0)</f>
        <v/>
      </c>
      <c r="D21" s="10">
        <f>IFERROR(D14/D7,0)</f>
        <v/>
      </c>
      <c r="E21" s="10">
        <f>IFERROR(E14/E7,0)</f>
        <v/>
      </c>
      <c r="F21" s="10">
        <f>IFERROR(F14/F7,0)</f>
        <v/>
      </c>
      <c r="G21" s="10">
        <f>IFERROR(G14/G7,0)</f>
        <v/>
      </c>
      <c r="H21" s="10">
        <f>IFERROR(H14/H7,0)</f>
        <v/>
      </c>
      <c r="I21" s="10">
        <f>IFERROR(I14/I7,0)</f>
        <v/>
      </c>
      <c r="J21" s="10">
        <f>IFERROR(J14/J7,0)</f>
        <v/>
      </c>
      <c r="K21" s="10">
        <f>IFERROR(K14/K7,0)</f>
        <v/>
      </c>
      <c r="L21" s="10">
        <f>IFERROR(L14/L7,0)</f>
        <v/>
      </c>
      <c r="M21" s="10">
        <f>IFERROR(M14/M7,0)</f>
        <v/>
      </c>
      <c r="N21" s="10">
        <f>IFERROR(N14/N7,0)</f>
        <v/>
      </c>
      <c r="O21" s="10">
        <f>IFERROR(O14/O7,0)</f>
        <v/>
      </c>
      <c r="P21" s="10">
        <f>IFERROR(P14/P7,0)</f>
        <v/>
      </c>
      <c r="Q21" s="10">
        <f>IFERROR(Q14/Q7,0)</f>
        <v/>
      </c>
      <c r="R21" s="10">
        <f>IFERROR(R14/R7,0)</f>
        <v/>
      </c>
      <c r="S21" s="10">
        <f>IFERROR(S14/S7,0)</f>
        <v/>
      </c>
      <c r="T21" s="10">
        <f>IFERROR(T14/T7,0)</f>
        <v/>
      </c>
      <c r="U21" s="10">
        <f>IFERROR(U14/U7,0)</f>
        <v/>
      </c>
    </row>
    <row r="22">
      <c r="A22" s="8" t="inlineStr">
        <is>
          <t>Net margin</t>
        </is>
      </c>
      <c r="B22" s="10">
        <f>IFERROR(B18/B7,0)</f>
        <v/>
      </c>
      <c r="C22" s="10">
        <f>IFERROR(C18/C7,0)</f>
        <v/>
      </c>
      <c r="D22" s="10">
        <f>IFERROR(D18/D7,0)</f>
        <v/>
      </c>
      <c r="E22" s="10">
        <f>IFERROR(E18/E7,0)</f>
        <v/>
      </c>
      <c r="F22" s="10">
        <f>IFERROR(F18/F7,0)</f>
        <v/>
      </c>
      <c r="G22" s="10">
        <f>IFERROR(G18/G7,0)</f>
        <v/>
      </c>
      <c r="H22" s="10">
        <f>IFERROR(H18/H7,0)</f>
        <v/>
      </c>
      <c r="I22" s="10">
        <f>IFERROR(I18/I7,0)</f>
        <v/>
      </c>
      <c r="J22" s="10">
        <f>IFERROR(J18/J7,0)</f>
        <v/>
      </c>
      <c r="K22" s="10">
        <f>IFERROR(K18/K7,0)</f>
        <v/>
      </c>
      <c r="L22" s="10">
        <f>IFERROR(L18/L7,0)</f>
        <v/>
      </c>
      <c r="M22" s="10">
        <f>IFERROR(M18/M7,0)</f>
        <v/>
      </c>
      <c r="N22" s="10">
        <f>IFERROR(N18/N7,0)</f>
        <v/>
      </c>
      <c r="O22" s="10">
        <f>IFERROR(O18/O7,0)</f>
        <v/>
      </c>
      <c r="P22" s="10">
        <f>IFERROR(P18/P7,0)</f>
        <v/>
      </c>
      <c r="Q22" s="10">
        <f>IFERROR(Q18/Q7,0)</f>
        <v/>
      </c>
      <c r="R22" s="10">
        <f>IFERROR(R18/R7,0)</f>
        <v/>
      </c>
      <c r="S22" s="10">
        <f>IFERROR(S18/S7,0)</f>
        <v/>
      </c>
      <c r="T22" s="10">
        <f>IFERROR(T18/T7,0)</f>
        <v/>
      </c>
      <c r="U22" s="10">
        <f>IFERROR(U18/U7,0)</f>
        <v/>
      </c>
    </row>
  </sheetData>
  <mergeCells count="2">
    <mergeCell ref="A1:U1"/>
    <mergeCell ref="A2:U2"/>
  </mergeCells>
  <hyperlinks>
    <hyperlink xmlns:r="http://schemas.openxmlformats.org/officeDocument/2006/relationships" ref="A2" r:id="rId1"/>
  </hyperlink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U26"/>
  <sheetViews>
    <sheetView workbookViewId="0">
      <pane xSplit="1" ySplit="4" topLeftCell="B5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34" customWidth="1" min="1" max="1"/>
    <col width="13" customWidth="1" min="2" max="2"/>
    <col width="13" customWidth="1" min="3" max="3"/>
    <col width="13" customWidth="1" min="4" max="4"/>
    <col width="13" customWidth="1" min="5" max="5"/>
    <col width="13" customWidth="1" min="6" max="6"/>
    <col width="13" customWidth="1" min="7" max="7"/>
    <col width="13" customWidth="1" min="8" max="8"/>
    <col width="13" customWidth="1" min="9" max="9"/>
    <col width="13" customWidth="1" min="10" max="10"/>
    <col width="13" customWidth="1" min="11" max="11"/>
    <col width="13" customWidth="1" min="12" max="12"/>
    <col width="13" customWidth="1" min="13" max="13"/>
    <col width="13" customWidth="1" min="14" max="14"/>
    <col width="13" customWidth="1" min="15" max="15"/>
    <col width="13" customWidth="1" min="16" max="16"/>
    <col width="13" customWidth="1" min="17" max="17"/>
    <col width="13" customWidth="1" min="18" max="18"/>
    <col width="13" customWidth="1" min="19" max="19"/>
    <col width="13" customWidth="1" min="20" max="20"/>
    <col width="13" customWidth="1" min="21" max="21"/>
  </cols>
  <sheetData>
    <row r="1" ht="22" customHeight="1">
      <c r="A1" s="1" t="inlineStr">
        <is>
          <t>Amkor Technology (AMKR) | 5-Year Quarterly Balance Sheet</t>
        </is>
      </c>
    </row>
    <row r="2" ht="34" customHeight="1">
      <c r="A2" s="2" t="inlineStr">
        <is>
          <t>Source: SEC companyfacts and Amkor Technology filings through FY2026 Q1. USD millions.</t>
        </is>
      </c>
    </row>
    <row r="4">
      <c r="A4" s="3" t="inlineStr">
        <is>
          <t>Line Item</t>
        </is>
      </c>
      <c r="B4" s="3" t="inlineStr">
        <is>
          <t>FY2021 Q2</t>
        </is>
      </c>
      <c r="C4" s="3" t="inlineStr">
        <is>
          <t>FY2021 Q3</t>
        </is>
      </c>
      <c r="D4" s="3" t="inlineStr">
        <is>
          <t>FY2021 Q4</t>
        </is>
      </c>
      <c r="E4" s="3" t="inlineStr">
        <is>
          <t>FY2022 Q1</t>
        </is>
      </c>
      <c r="F4" s="3" t="inlineStr">
        <is>
          <t>FY2022 Q2</t>
        </is>
      </c>
      <c r="G4" s="3" t="inlineStr">
        <is>
          <t>FY2022 Q3</t>
        </is>
      </c>
      <c r="H4" s="3" t="inlineStr">
        <is>
          <t>FY2022 Q4</t>
        </is>
      </c>
      <c r="I4" s="3" t="inlineStr">
        <is>
          <t>FY2023 Q1</t>
        </is>
      </c>
      <c r="J4" s="3" t="inlineStr">
        <is>
          <t>FY2023 Q2</t>
        </is>
      </c>
      <c r="K4" s="3" t="inlineStr">
        <is>
          <t>FY2023 Q3</t>
        </is>
      </c>
      <c r="L4" s="3" t="inlineStr">
        <is>
          <t>FY2023 Q4</t>
        </is>
      </c>
      <c r="M4" s="3" t="inlineStr">
        <is>
          <t>FY2024 Q1</t>
        </is>
      </c>
      <c r="N4" s="3" t="inlineStr">
        <is>
          <t>FY2024 Q2</t>
        </is>
      </c>
      <c r="O4" s="3" t="inlineStr">
        <is>
          <t>FY2024 Q3</t>
        </is>
      </c>
      <c r="P4" s="3" t="inlineStr">
        <is>
          <t>FY2024 Q4</t>
        </is>
      </c>
      <c r="Q4" s="3" t="inlineStr">
        <is>
          <t>FY2025 Q1</t>
        </is>
      </c>
      <c r="R4" s="3" t="inlineStr">
        <is>
          <t>FY2025 Q2</t>
        </is>
      </c>
      <c r="S4" s="3" t="inlineStr">
        <is>
          <t>FY2025 Q3</t>
        </is>
      </c>
      <c r="T4" s="3" t="inlineStr">
        <is>
          <t>FY2025 Q4</t>
        </is>
      </c>
      <c r="U4" s="3" t="inlineStr">
        <is>
          <t>FY2026 Q1</t>
        </is>
      </c>
    </row>
    <row r="5">
      <c r="A5" s="4" t="inlineStr">
        <is>
          <t>Quarter End</t>
        </is>
      </c>
      <c r="B5" s="5" t="n">
        <v>44377</v>
      </c>
      <c r="C5" s="5" t="n">
        <v>44469</v>
      </c>
      <c r="D5" s="5" t="n">
        <v>44561</v>
      </c>
      <c r="E5" s="5" t="n">
        <v>44651</v>
      </c>
      <c r="F5" s="5" t="n">
        <v>44742</v>
      </c>
      <c r="G5" s="5" t="n">
        <v>44834</v>
      </c>
      <c r="H5" s="5" t="n">
        <v>44926</v>
      </c>
      <c r="I5" s="5" t="n">
        <v>45016</v>
      </c>
      <c r="J5" s="5" t="n">
        <v>45107</v>
      </c>
      <c r="K5" s="5" t="n">
        <v>45199</v>
      </c>
      <c r="L5" s="5" t="n">
        <v>45291</v>
      </c>
      <c r="M5" s="5" t="n">
        <v>45382</v>
      </c>
      <c r="N5" s="5" t="n">
        <v>45473</v>
      </c>
      <c r="O5" s="5" t="n">
        <v>45565</v>
      </c>
      <c r="P5" s="5" t="n">
        <v>45657</v>
      </c>
      <c r="Q5" s="5" t="n">
        <v>45747</v>
      </c>
      <c r="R5" s="5" t="n">
        <v>45838</v>
      </c>
      <c r="S5" s="5" t="n">
        <v>45930</v>
      </c>
      <c r="T5" s="5" t="n">
        <v>46022</v>
      </c>
      <c r="U5" s="5" t="n">
        <v>46112</v>
      </c>
    </row>
    <row r="7">
      <c r="A7" s="8" t="inlineStr">
        <is>
          <t>Cash &amp; equivalents</t>
        </is>
      </c>
      <c r="B7" s="9" t="n">
        <v>729220000</v>
      </c>
      <c r="C7" s="9" t="n">
        <v>550029000</v>
      </c>
      <c r="D7" s="9" t="n">
        <v>831521000</v>
      </c>
      <c r="E7" s="9" t="n">
        <v>859131000</v>
      </c>
      <c r="F7" s="9" t="n">
        <v>737373000</v>
      </c>
      <c r="G7" s="9" t="n">
        <v>627319000</v>
      </c>
      <c r="H7" s="9" t="n">
        <v>962406000</v>
      </c>
      <c r="I7" s="9" t="n">
        <v>913299000</v>
      </c>
      <c r="J7" s="9" t="n">
        <v>808262000</v>
      </c>
      <c r="K7" s="9" t="n">
        <v>739683000</v>
      </c>
      <c r="L7" s="9" t="n">
        <v>1120617000</v>
      </c>
      <c r="M7" s="9" t="n">
        <v>1118785000</v>
      </c>
      <c r="N7" s="9" t="n">
        <v>1080425000</v>
      </c>
      <c r="O7" s="9" t="n">
        <v>959926000</v>
      </c>
      <c r="P7" s="9" t="n">
        <v>1134312000</v>
      </c>
      <c r="Q7" s="9" t="n">
        <v>1058328000</v>
      </c>
      <c r="R7" s="9" t="n">
        <v>1527384000</v>
      </c>
      <c r="S7" s="9" t="n">
        <v>1495656000</v>
      </c>
      <c r="T7" s="9" t="n">
        <v>1378347000</v>
      </c>
      <c r="U7" s="9" t="n">
        <v>1121183000</v>
      </c>
    </row>
    <row r="8">
      <c r="A8" s="8" t="inlineStr">
        <is>
          <t>Accounts receivable</t>
        </is>
      </c>
      <c r="B8" s="9" t="n">
        <v>1064586000</v>
      </c>
      <c r="C8" s="9" t="n">
        <v>1289617000</v>
      </c>
      <c r="D8" s="9" t="n">
        <v>1258767000</v>
      </c>
      <c r="E8" s="9" t="n">
        <v>1201007000</v>
      </c>
      <c r="F8" s="9" t="n">
        <v>1169028000</v>
      </c>
      <c r="G8" s="9" t="n">
        <v>1550517000</v>
      </c>
      <c r="H8" s="9" t="n">
        <v>1365504000</v>
      </c>
      <c r="I8" s="9" t="n">
        <v>1165240000</v>
      </c>
      <c r="J8" s="9" t="n">
        <v>1198612000</v>
      </c>
      <c r="K8" s="9" t="n">
        <v>1411393000</v>
      </c>
      <c r="L8" s="9" t="n">
        <v>1149493000</v>
      </c>
      <c r="M8" s="9" t="n">
        <v>1093960000</v>
      </c>
      <c r="N8" s="9" t="n">
        <v>1147940000</v>
      </c>
      <c r="O8" s="9" t="n">
        <v>1351817000</v>
      </c>
      <c r="P8" s="9" t="n">
        <v>1055013000</v>
      </c>
      <c r="Q8" s="9" t="n">
        <v>1052873000</v>
      </c>
      <c r="R8" s="9" t="n">
        <v>1125586000</v>
      </c>
      <c r="S8" s="9" t="n">
        <v>1399446000</v>
      </c>
      <c r="T8" s="9" t="n">
        <v>1354825000</v>
      </c>
      <c r="U8" s="9" t="n">
        <v>1287879000</v>
      </c>
    </row>
    <row r="9">
      <c r="A9" s="8" t="inlineStr">
        <is>
          <t>Inventory</t>
        </is>
      </c>
      <c r="B9" s="9" t="n">
        <v>374109000</v>
      </c>
      <c r="C9" s="9" t="n">
        <v>445918000</v>
      </c>
      <c r="D9" s="9" t="n">
        <v>484959000</v>
      </c>
      <c r="E9" s="9" t="n">
        <v>516437000</v>
      </c>
      <c r="F9" s="9" t="n">
        <v>636969000</v>
      </c>
      <c r="G9" s="9" t="n">
        <v>669297000</v>
      </c>
      <c r="H9" s="9" t="n">
        <v>629576000</v>
      </c>
      <c r="I9" s="9" t="n">
        <v>568565000</v>
      </c>
      <c r="J9" s="9" t="n">
        <v>534477000</v>
      </c>
      <c r="K9" s="9" t="n">
        <v>477935000</v>
      </c>
      <c r="L9" s="9" t="n">
        <v>393128000</v>
      </c>
      <c r="M9" s="9" t="n">
        <v>331070000</v>
      </c>
      <c r="N9" s="9" t="n">
        <v>379259000</v>
      </c>
      <c r="O9" s="9" t="n">
        <v>349513000</v>
      </c>
      <c r="P9" s="9" t="n">
        <v>310910000</v>
      </c>
      <c r="Q9" s="9" t="n">
        <v>326185000</v>
      </c>
      <c r="R9" s="9" t="n">
        <v>375249000</v>
      </c>
      <c r="S9" s="9" t="n">
        <v>399892000</v>
      </c>
      <c r="T9" s="9" t="n">
        <v>437797000</v>
      </c>
      <c r="U9" s="9" t="n">
        <v>494620000</v>
      </c>
    </row>
    <row r="10">
      <c r="A10" s="8" t="inlineStr">
        <is>
          <t>Other current assets</t>
        </is>
      </c>
      <c r="B10" s="9" t="n">
        <v>45684000</v>
      </c>
      <c r="C10" s="9" t="n">
        <v>48598000</v>
      </c>
      <c r="D10" s="9" t="n">
        <v>33601000</v>
      </c>
      <c r="E10" s="9" t="n">
        <v>59656000</v>
      </c>
      <c r="F10" s="9" t="n">
        <v>48831000</v>
      </c>
      <c r="G10" s="9" t="n">
        <v>49185000</v>
      </c>
      <c r="H10" s="9" t="n">
        <v>65123000</v>
      </c>
      <c r="I10" s="9" t="n">
        <v>48174000</v>
      </c>
      <c r="J10" s="9" t="n">
        <v>61890000</v>
      </c>
      <c r="K10" s="9" t="n">
        <v>61579000</v>
      </c>
      <c r="L10" s="9" t="n">
        <v>58502000</v>
      </c>
      <c r="M10" s="9" t="n">
        <v>47312000</v>
      </c>
      <c r="N10" s="9" t="n">
        <v>64175000</v>
      </c>
      <c r="O10" s="9" t="n">
        <v>71515000</v>
      </c>
      <c r="P10" s="9" t="n">
        <v>61012000</v>
      </c>
      <c r="Q10" s="9" t="n">
        <v>49325000</v>
      </c>
      <c r="R10" s="9" t="n">
        <v>79994000</v>
      </c>
      <c r="S10" s="9" t="n">
        <v>98393000</v>
      </c>
      <c r="T10" s="9" t="n">
        <v>100754000</v>
      </c>
      <c r="U10" s="9" t="n">
        <v>120435000</v>
      </c>
    </row>
    <row r="11">
      <c r="A11" s="6" t="inlineStr">
        <is>
          <t>Total current assets</t>
        </is>
      </c>
      <c r="B11" s="7" t="n">
        <v>2371042000</v>
      </c>
      <c r="C11" s="7" t="n">
        <v>2575124000</v>
      </c>
      <c r="D11" s="7" t="n">
        <v>2856563000</v>
      </c>
      <c r="E11" s="7" t="n">
        <v>2939555000</v>
      </c>
      <c r="F11" s="7" t="n">
        <v>2963887000</v>
      </c>
      <c r="G11" s="7" t="n">
        <v>3201146000</v>
      </c>
      <c r="H11" s="7" t="n">
        <v>3301239000</v>
      </c>
      <c r="I11" s="7" t="n">
        <v>3033603000</v>
      </c>
      <c r="J11" s="7" t="n">
        <v>2999046000</v>
      </c>
      <c r="K11" s="7" t="n">
        <v>3125642000</v>
      </c>
      <c r="L11" s="7" t="n">
        <v>3195810000</v>
      </c>
      <c r="M11" s="7" t="n">
        <v>3045015000</v>
      </c>
      <c r="N11" s="7" t="n">
        <v>3136841000</v>
      </c>
      <c r="O11" s="7" t="n">
        <v>3244318000</v>
      </c>
      <c r="P11" s="7" t="n">
        <v>3073472000</v>
      </c>
      <c r="Q11" s="7" t="n">
        <v>2991124000</v>
      </c>
      <c r="R11" s="7" t="n">
        <v>3624643000</v>
      </c>
      <c r="S11" s="7" t="n">
        <v>4008090000</v>
      </c>
      <c r="T11" s="7" t="n">
        <v>3884761000</v>
      </c>
      <c r="U11" s="7" t="n">
        <v>3751609000</v>
      </c>
    </row>
    <row r="12">
      <c r="A12" s="8" t="inlineStr">
        <is>
          <t>PP&amp;E / finance lease ROU assets</t>
        </is>
      </c>
      <c r="B12" s="9" t="n">
        <v>2873570000</v>
      </c>
      <c r="C12" s="9" t="n">
        <v>2901564000</v>
      </c>
      <c r="D12" s="9" t="n">
        <v>2901564000</v>
      </c>
      <c r="E12" s="11" t="n"/>
      <c r="F12" s="11" t="n"/>
      <c r="G12" s="11" t="n"/>
      <c r="H12" s="11" t="n"/>
      <c r="I12" s="11" t="n"/>
      <c r="J12" s="11" t="n"/>
      <c r="K12" s="11" t="n"/>
      <c r="L12" s="11" t="n"/>
      <c r="M12" s="11" t="n"/>
      <c r="N12" s="11" t="n"/>
      <c r="O12" s="11" t="n"/>
      <c r="P12" s="11" t="n"/>
      <c r="Q12" s="11" t="n"/>
      <c r="R12" s="11" t="n"/>
      <c r="S12" s="11" t="n"/>
      <c r="T12" s="11" t="n"/>
      <c r="U12" s="11" t="n"/>
    </row>
    <row r="13">
      <c r="A13" s="8" t="inlineStr">
        <is>
          <t>Goodwill</t>
        </is>
      </c>
      <c r="B13" s="9" t="n">
        <v>25392000</v>
      </c>
      <c r="C13" s="9" t="n">
        <v>25351000</v>
      </c>
      <c r="D13" s="9" t="n">
        <v>24516000</v>
      </c>
      <c r="E13" s="9" t="n">
        <v>23182000</v>
      </c>
      <c r="F13" s="9" t="n">
        <v>20787000</v>
      </c>
      <c r="G13" s="9" t="n">
        <v>19492000</v>
      </c>
      <c r="H13" s="9" t="n">
        <v>21517000</v>
      </c>
      <c r="I13" s="9" t="n">
        <v>21235000</v>
      </c>
      <c r="J13" s="9" t="n">
        <v>19550000</v>
      </c>
      <c r="K13" s="9" t="n">
        <v>18888000</v>
      </c>
      <c r="L13" s="9" t="n">
        <v>20003000</v>
      </c>
      <c r="M13" s="9" t="n">
        <v>18641000</v>
      </c>
      <c r="N13" s="9" t="n">
        <v>17536000</v>
      </c>
      <c r="O13" s="9" t="n">
        <v>19643000</v>
      </c>
      <c r="P13" s="9" t="n">
        <v>17947000</v>
      </c>
      <c r="Q13" s="9" t="n">
        <v>18813000</v>
      </c>
      <c r="R13" s="9" t="n">
        <v>19588000</v>
      </c>
      <c r="S13" s="9" t="n">
        <v>19076000</v>
      </c>
      <c r="T13" s="9" t="n">
        <v>18003000</v>
      </c>
      <c r="U13" s="9" t="n">
        <v>17775000</v>
      </c>
    </row>
    <row r="14">
      <c r="A14" s="8" t="inlineStr">
        <is>
          <t>Intangible assets</t>
        </is>
      </c>
      <c r="B14" s="11" t="n"/>
      <c r="C14" s="11" t="n"/>
      <c r="D14" s="11" t="n"/>
      <c r="E14" s="11" t="n"/>
      <c r="F14" s="11" t="n"/>
      <c r="G14" s="11" t="n"/>
      <c r="H14" s="11" t="n"/>
      <c r="I14" s="11" t="n"/>
      <c r="J14" s="11" t="n"/>
      <c r="K14" s="11" t="n"/>
      <c r="L14" s="11" t="n"/>
      <c r="M14" s="11" t="n"/>
      <c r="N14" s="11" t="n"/>
      <c r="O14" s="11" t="n"/>
      <c r="P14" s="11" t="n"/>
      <c r="Q14" s="11" t="n"/>
      <c r="R14" s="11" t="n"/>
      <c r="S14" s="11" t="n"/>
      <c r="T14" s="11" t="n"/>
      <c r="U14" s="11" t="n"/>
    </row>
    <row r="15">
      <c r="A15" s="8" t="inlineStr">
        <is>
          <t>Other non-current assets</t>
        </is>
      </c>
      <c r="B15" s="9" t="n">
        <v>297775000</v>
      </c>
      <c r="C15" s="9" t="n">
        <v>268409000</v>
      </c>
      <c r="D15" s="9" t="n">
        <v>255911000</v>
      </c>
      <c r="E15" s="11" t="n"/>
      <c r="F15" s="11" t="n"/>
      <c r="G15" s="11" t="n"/>
      <c r="H15" s="11" t="n"/>
      <c r="I15" s="11" t="n"/>
      <c r="J15" s="11" t="n"/>
      <c r="K15" s="11" t="n"/>
      <c r="L15" s="11" t="n"/>
      <c r="M15" s="11" t="n"/>
      <c r="N15" s="11" t="n"/>
      <c r="O15" s="11" t="n"/>
      <c r="P15" s="11" t="n"/>
      <c r="Q15" s="11" t="n"/>
      <c r="R15" s="11" t="n"/>
      <c r="S15" s="11" t="n"/>
      <c r="T15" s="11" t="n"/>
      <c r="U15" s="11" t="n"/>
    </row>
    <row r="16">
      <c r="A16" s="6" t="inlineStr">
        <is>
          <t>Total assets</t>
        </is>
      </c>
      <c r="B16" s="7" t="n">
        <v>5567779000</v>
      </c>
      <c r="C16" s="7" t="n">
        <v>5770448000</v>
      </c>
      <c r="D16" s="7" t="n">
        <v>6038554000</v>
      </c>
      <c r="E16" s="7" t="n">
        <v>6225787000</v>
      </c>
      <c r="F16" s="7" t="n">
        <v>6390662000</v>
      </c>
      <c r="G16" s="7" t="n">
        <v>6693924000</v>
      </c>
      <c r="H16" s="7" t="n">
        <v>6821757000</v>
      </c>
      <c r="I16" s="7" t="n">
        <v>6581791000</v>
      </c>
      <c r="J16" s="7" t="n">
        <v>6638180000</v>
      </c>
      <c r="K16" s="7" t="n">
        <v>6734849000</v>
      </c>
      <c r="L16" s="7" t="n">
        <v>6771125000</v>
      </c>
      <c r="M16" s="7" t="n">
        <v>6685066000</v>
      </c>
      <c r="N16" s="7" t="n">
        <v>6865550000</v>
      </c>
      <c r="O16" s="7" t="n">
        <v>7029086000</v>
      </c>
      <c r="P16" s="7" t="n">
        <v>6944328000</v>
      </c>
      <c r="Q16" s="7" t="n">
        <v>6921241000</v>
      </c>
      <c r="R16" s="7" t="n">
        <v>7705626000</v>
      </c>
      <c r="S16" s="7" t="n">
        <v>8187482000</v>
      </c>
      <c r="T16" s="7" t="n">
        <v>8136309000</v>
      </c>
      <c r="U16" s="7" t="n">
        <v>8298634000</v>
      </c>
    </row>
    <row r="17">
      <c r="A17" s="8" t="n"/>
      <c r="B17" s="11" t="n"/>
      <c r="C17" s="11" t="n"/>
      <c r="D17" s="11" t="n"/>
      <c r="E17" s="11" t="n"/>
      <c r="F17" s="11" t="n"/>
      <c r="G17" s="11" t="n"/>
      <c r="H17" s="11" t="n"/>
      <c r="I17" s="11" t="n"/>
      <c r="J17" s="11" t="n"/>
      <c r="K17" s="11" t="n"/>
      <c r="L17" s="11" t="n"/>
      <c r="M17" s="11" t="n"/>
      <c r="N17" s="11" t="n"/>
      <c r="O17" s="11" t="n"/>
      <c r="P17" s="11" t="n"/>
      <c r="Q17" s="11" t="n"/>
      <c r="R17" s="11" t="n"/>
      <c r="S17" s="11" t="n"/>
      <c r="T17" s="11" t="n"/>
      <c r="U17" s="11" t="n"/>
    </row>
    <row r="18">
      <c r="A18" s="8" t="inlineStr">
        <is>
          <t>Accounts payable &amp; accrued liabilities</t>
        </is>
      </c>
      <c r="B18" s="9" t="n">
        <v>710326000</v>
      </c>
      <c r="C18" s="9" t="n">
        <v>815877000</v>
      </c>
      <c r="D18" s="9" t="n">
        <v>828727000</v>
      </c>
      <c r="E18" s="9" t="n">
        <v>753279000</v>
      </c>
      <c r="F18" s="9" t="n">
        <v>859455000</v>
      </c>
      <c r="G18" s="9" t="n">
        <v>927527000</v>
      </c>
      <c r="H18" s="9" t="n">
        <v>899164000</v>
      </c>
      <c r="I18" s="9" t="n">
        <v>666615000</v>
      </c>
      <c r="J18" s="9" t="n">
        <v>701610000</v>
      </c>
      <c r="K18" s="9" t="n">
        <v>827854000</v>
      </c>
      <c r="L18" s="9" t="n">
        <v>754453000</v>
      </c>
      <c r="M18" s="9" t="n">
        <v>618378000</v>
      </c>
      <c r="N18" s="9" t="n">
        <v>734755000</v>
      </c>
      <c r="O18" s="9" t="n">
        <v>811946000</v>
      </c>
      <c r="P18" s="9" t="n">
        <v>712887000</v>
      </c>
      <c r="Q18" s="9" t="n">
        <v>608464000</v>
      </c>
      <c r="R18" s="9" t="n">
        <v>760108000</v>
      </c>
      <c r="S18" s="9" t="n">
        <v>925268000</v>
      </c>
      <c r="T18" s="9" t="n">
        <v>912766000</v>
      </c>
      <c r="U18" s="9" t="n">
        <v>832101000</v>
      </c>
    </row>
    <row r="19">
      <c r="A19" s="8" t="inlineStr">
        <is>
          <t>Other current liabilities</t>
        </is>
      </c>
      <c r="B19" s="11">
        <f>B20-B18</f>
        <v/>
      </c>
      <c r="C19" s="11">
        <f>C20-C18</f>
        <v/>
      </c>
      <c r="D19" s="11">
        <f>D20-D18</f>
        <v/>
      </c>
      <c r="E19" s="11">
        <f>E20-E18</f>
        <v/>
      </c>
      <c r="F19" s="11">
        <f>F20-F18</f>
        <v/>
      </c>
      <c r="G19" s="11">
        <f>G20-G18</f>
        <v/>
      </c>
      <c r="H19" s="11">
        <f>H20-H18</f>
        <v/>
      </c>
      <c r="I19" s="11">
        <f>I20-I18</f>
        <v/>
      </c>
      <c r="J19" s="11">
        <f>J20-J18</f>
        <v/>
      </c>
      <c r="K19" s="11">
        <f>K20-K18</f>
        <v/>
      </c>
      <c r="L19" s="11">
        <f>L20-L18</f>
        <v/>
      </c>
      <c r="M19" s="11">
        <f>M20-M18</f>
        <v/>
      </c>
      <c r="N19" s="11">
        <f>N20-N18</f>
        <v/>
      </c>
      <c r="O19" s="11">
        <f>O20-O18</f>
        <v/>
      </c>
      <c r="P19" s="11">
        <f>P20-P18</f>
        <v/>
      </c>
      <c r="Q19" s="11">
        <f>Q20-Q18</f>
        <v/>
      </c>
      <c r="R19" s="11">
        <f>R20-R18</f>
        <v/>
      </c>
      <c r="S19" s="11">
        <f>S20-S18</f>
        <v/>
      </c>
      <c r="T19" s="11">
        <f>T20-T18</f>
        <v/>
      </c>
      <c r="U19" s="11">
        <f>U20-U18</f>
        <v/>
      </c>
    </row>
    <row r="20">
      <c r="A20" s="8" t="inlineStr">
        <is>
          <t>Total current liabilities</t>
        </is>
      </c>
      <c r="B20" s="9" t="n">
        <v>1679653000</v>
      </c>
      <c r="C20" s="9" t="n">
        <v>1738985000</v>
      </c>
      <c r="D20" s="9" t="n">
        <v>1679735000</v>
      </c>
      <c r="E20" s="9" t="n">
        <v>1623117000</v>
      </c>
      <c r="F20" s="9" t="n">
        <v>1784962000</v>
      </c>
      <c r="G20" s="9" t="n">
        <v>1789157000</v>
      </c>
      <c r="H20" s="9" t="n">
        <v>1662411000</v>
      </c>
      <c r="I20" s="9" t="n">
        <v>1457549000</v>
      </c>
      <c r="J20" s="9" t="n">
        <v>1576488000</v>
      </c>
      <c r="K20" s="9" t="n">
        <v>1602090000</v>
      </c>
      <c r="L20" s="9" t="n">
        <v>1384475000</v>
      </c>
      <c r="M20" s="9" t="n">
        <v>1303196000</v>
      </c>
      <c r="N20" s="9" t="n">
        <v>1506600000</v>
      </c>
      <c r="O20" s="9" t="n">
        <v>1572831000</v>
      </c>
      <c r="P20" s="9" t="n">
        <v>1455275000</v>
      </c>
      <c r="Q20" s="9" t="n">
        <v>1453976000</v>
      </c>
      <c r="R20" s="9" t="n">
        <v>1915662000</v>
      </c>
      <c r="S20" s="9" t="n">
        <v>2260982000</v>
      </c>
      <c r="T20" s="9" t="n">
        <v>1711972000</v>
      </c>
      <c r="U20" s="9" t="n">
        <v>1866779000</v>
      </c>
    </row>
    <row r="21">
      <c r="A21" s="8" t="inlineStr">
        <is>
          <t>Debt &amp; capital lease obligations</t>
        </is>
      </c>
      <c r="B21" s="9" t="n">
        <v>1194845000</v>
      </c>
      <c r="C21" s="9" t="n">
        <v>1173108000</v>
      </c>
      <c r="D21" s="9" t="n">
        <v>1299783000</v>
      </c>
      <c r="E21" s="9" t="n">
        <v>1408766000</v>
      </c>
      <c r="F21" s="9" t="n">
        <v>1244294000</v>
      </c>
      <c r="G21" s="9" t="n">
        <v>1254986000</v>
      </c>
      <c r="H21" s="9" t="n">
        <v>1254986000</v>
      </c>
      <c r="I21" s="11" t="n"/>
      <c r="J21" s="11" t="n"/>
      <c r="K21" s="11" t="n"/>
      <c r="L21" s="11" t="n"/>
      <c r="M21" s="11" t="n"/>
      <c r="N21" s="11" t="n"/>
      <c r="O21" s="11" t="n"/>
      <c r="P21" s="11" t="n"/>
      <c r="Q21" s="11" t="n"/>
      <c r="R21" s="11" t="n"/>
      <c r="S21" s="11" t="n"/>
      <c r="T21" s="11" t="n"/>
      <c r="U21" s="11" t="n"/>
    </row>
    <row r="22">
      <c r="A22" s="8" t="inlineStr">
        <is>
          <t>Other non-current liabilities</t>
        </is>
      </c>
      <c r="B22" s="9" t="n">
        <v>110211000</v>
      </c>
      <c r="C22" s="9" t="n">
        <v>98676000</v>
      </c>
      <c r="D22" s="9" t="n">
        <v>86490000</v>
      </c>
      <c r="E22" s="9" t="n">
        <v>67082000</v>
      </c>
      <c r="F22" s="9" t="n">
        <v>133856000</v>
      </c>
      <c r="G22" s="9" t="n">
        <v>130938000</v>
      </c>
      <c r="H22" s="9" t="n">
        <v>204659000</v>
      </c>
      <c r="I22" s="11" t="n"/>
      <c r="J22" s="11" t="n"/>
      <c r="K22" s="11" t="n"/>
      <c r="L22" s="11" t="n"/>
      <c r="M22" s="11" t="n"/>
      <c r="N22" s="11" t="n"/>
      <c r="O22" s="11" t="n"/>
      <c r="P22" s="11" t="n"/>
      <c r="Q22" s="11" t="n"/>
      <c r="R22" s="11" t="n"/>
      <c r="S22" s="11" t="n"/>
      <c r="T22" s="11" t="n"/>
      <c r="U22" s="11" t="n"/>
    </row>
    <row r="23">
      <c r="A23" s="6" t="inlineStr">
        <is>
          <t>Total liabilities</t>
        </is>
      </c>
      <c r="B23" s="7" t="n">
        <v>2984709000</v>
      </c>
      <c r="C23" s="7" t="n">
        <v>3010769000</v>
      </c>
      <c r="D23" s="7" t="n">
        <v>3066008000</v>
      </c>
      <c r="E23" s="7" t="n">
        <v>3098965000</v>
      </c>
      <c r="F23" s="7" t="n">
        <v>3163112000</v>
      </c>
      <c r="G23" s="7" t="n">
        <v>3175081000</v>
      </c>
      <c r="H23" s="7" t="n">
        <v>3122056000</v>
      </c>
      <c r="I23" s="7" t="n">
        <v>2854628000</v>
      </c>
      <c r="J23" s="7" t="n">
        <v>2875321000</v>
      </c>
      <c r="K23" s="7" t="n">
        <v>2856750000</v>
      </c>
      <c r="L23" s="7" t="n">
        <v>2776090000</v>
      </c>
      <c r="M23" s="7" t="n">
        <v>2654458000</v>
      </c>
      <c r="N23" s="7" t="n">
        <v>2782216000</v>
      </c>
      <c r="O23" s="7" t="n">
        <v>2831832000</v>
      </c>
      <c r="P23" s="7" t="n">
        <v>2761163000</v>
      </c>
      <c r="Q23" s="7" t="n">
        <v>2730651000</v>
      </c>
      <c r="R23" s="7" t="n">
        <v>3473552000</v>
      </c>
      <c r="S23" s="7" t="n">
        <v>3844538000</v>
      </c>
      <c r="T23" s="7" t="n">
        <v>3630022000</v>
      </c>
      <c r="U23" s="7" t="n">
        <v>3729492000</v>
      </c>
    </row>
    <row r="24">
      <c r="A24" s="6" t="inlineStr">
        <is>
          <t>Stockholders’ equity</t>
        </is>
      </c>
      <c r="B24" s="7" t="n">
        <v>2583070000</v>
      </c>
      <c r="C24" s="7" t="n">
        <v>2759679000</v>
      </c>
      <c r="D24" s="7" t="n">
        <v>2972546000</v>
      </c>
      <c r="E24" s="7" t="n">
        <v>3126822000</v>
      </c>
      <c r="F24" s="7" t="n">
        <v>3227550000</v>
      </c>
      <c r="G24" s="7" t="n">
        <v>3518843000</v>
      </c>
      <c r="H24" s="7" t="n">
        <v>3699701000</v>
      </c>
      <c r="I24" s="7" t="n">
        <v>3727163000</v>
      </c>
      <c r="J24" s="7" t="n">
        <v>3762859000</v>
      </c>
      <c r="K24" s="7" t="n">
        <v>3878099000</v>
      </c>
      <c r="L24" s="7" t="n">
        <v>3995035000</v>
      </c>
      <c r="M24" s="7" t="n">
        <v>4030608000</v>
      </c>
      <c r="N24" s="7" t="n">
        <v>4083334000</v>
      </c>
      <c r="O24" s="7" t="n">
        <v>4197254000</v>
      </c>
      <c r="P24" s="7" t="n">
        <v>4183165000</v>
      </c>
      <c r="Q24" s="7" t="n">
        <v>4190590000</v>
      </c>
      <c r="R24" s="7" t="n">
        <v>4232074000</v>
      </c>
      <c r="S24" s="7" t="n">
        <v>4308366000</v>
      </c>
      <c r="T24" s="7" t="n">
        <v>4471106000</v>
      </c>
      <c r="U24" s="7" t="n">
        <v>4533511000</v>
      </c>
    </row>
    <row r="25">
      <c r="A25" s="8" t="inlineStr">
        <is>
          <t>Total liabilities + equity</t>
        </is>
      </c>
      <c r="B25" s="11">
        <f>B23+B24</f>
        <v/>
      </c>
      <c r="C25" s="11">
        <f>C23+C24</f>
        <v/>
      </c>
      <c r="D25" s="11">
        <f>D23+D24</f>
        <v/>
      </c>
      <c r="E25" s="11">
        <f>E23+E24</f>
        <v/>
      </c>
      <c r="F25" s="11">
        <f>F23+F24</f>
        <v/>
      </c>
      <c r="G25" s="11">
        <f>G23+G24</f>
        <v/>
      </c>
      <c r="H25" s="11">
        <f>H23+H24</f>
        <v/>
      </c>
      <c r="I25" s="11">
        <f>I23+I24</f>
        <v/>
      </c>
      <c r="J25" s="11">
        <f>J23+J24</f>
        <v/>
      </c>
      <c r="K25" s="11">
        <f>K23+K24</f>
        <v/>
      </c>
      <c r="L25" s="11">
        <f>L23+L24</f>
        <v/>
      </c>
      <c r="M25" s="11">
        <f>M23+M24</f>
        <v/>
      </c>
      <c r="N25" s="11">
        <f>N23+N24</f>
        <v/>
      </c>
      <c r="O25" s="11">
        <f>O23+O24</f>
        <v/>
      </c>
      <c r="P25" s="11">
        <f>P23+P24</f>
        <v/>
      </c>
      <c r="Q25" s="11">
        <f>Q23+Q24</f>
        <v/>
      </c>
      <c r="R25" s="11">
        <f>R23+R24</f>
        <v/>
      </c>
      <c r="S25" s="11">
        <f>S23+S24</f>
        <v/>
      </c>
      <c r="T25" s="11">
        <f>T23+T24</f>
        <v/>
      </c>
      <c r="U25" s="11">
        <f>U23+U24</f>
        <v/>
      </c>
    </row>
    <row r="26">
      <c r="A26" s="8" t="inlineStr">
        <is>
          <t>Balance check</t>
        </is>
      </c>
      <c r="B26" s="11">
        <f>B25-B16</f>
        <v/>
      </c>
      <c r="C26" s="11">
        <f>C25-C16</f>
        <v/>
      </c>
      <c r="D26" s="11">
        <f>D25-D16</f>
        <v/>
      </c>
      <c r="E26" s="11">
        <f>E25-E16</f>
        <v/>
      </c>
      <c r="F26" s="11">
        <f>F25-F16</f>
        <v/>
      </c>
      <c r="G26" s="11">
        <f>G25-G16</f>
        <v/>
      </c>
      <c r="H26" s="11">
        <f>H25-H16</f>
        <v/>
      </c>
      <c r="I26" s="11">
        <f>I25-I16</f>
        <v/>
      </c>
      <c r="J26" s="11">
        <f>J25-J16</f>
        <v/>
      </c>
      <c r="K26" s="11">
        <f>K25-K16</f>
        <v/>
      </c>
      <c r="L26" s="11">
        <f>L25-L16</f>
        <v/>
      </c>
      <c r="M26" s="11">
        <f>M25-M16</f>
        <v/>
      </c>
      <c r="N26" s="11">
        <f>N25-N16</f>
        <v/>
      </c>
      <c r="O26" s="11">
        <f>O25-O16</f>
        <v/>
      </c>
      <c r="P26" s="11">
        <f>P25-P16</f>
        <v/>
      </c>
      <c r="Q26" s="11">
        <f>Q25-Q16</f>
        <v/>
      </c>
      <c r="R26" s="11">
        <f>R25-R16</f>
        <v/>
      </c>
      <c r="S26" s="11">
        <f>S25-S16</f>
        <v/>
      </c>
      <c r="T26" s="11">
        <f>T25-T16</f>
        <v/>
      </c>
      <c r="U26" s="11">
        <f>U25-U16</f>
        <v/>
      </c>
    </row>
  </sheetData>
  <mergeCells count="2">
    <mergeCell ref="A1:U1"/>
    <mergeCell ref="A2:U2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H30"/>
  <sheetViews>
    <sheetView workbookViewId="0">
      <pane xSplit="3" ySplit="4" topLeftCell="D5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26" customWidth="1" min="1" max="1"/>
    <col width="20" customWidth="1" min="2" max="2"/>
    <col width="20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 ht="22" customHeight="1">
      <c r="A1" s="1" t="inlineStr">
        <is>
          <t>Amkor Technology (AMKR) | Base-Case FCFF DCF</t>
        </is>
      </c>
    </row>
    <row r="2" ht="34" customHeight="1">
      <c r="A2" s="2" t="inlineStr">
        <is>
          <t>Yellow cells are editable assumptions. Default inputs normalize recent growth, margin, and reinvestment patterns.</t>
        </is>
      </c>
    </row>
    <row r="4">
      <c r="A4" s="12" t="inlineStr">
        <is>
          <t>Base Quarter</t>
        </is>
      </c>
      <c r="B4" s="12" t="inlineStr">
        <is>
          <t>FY2026 Q1 | Mar 31, 2026</t>
        </is>
      </c>
      <c r="C4" s="12" t="n"/>
      <c r="D4" s="3" t="inlineStr">
        <is>
          <t>Year 1</t>
        </is>
      </c>
      <c r="E4" s="3" t="inlineStr">
        <is>
          <t>Year 2</t>
        </is>
      </c>
      <c r="F4" s="3" t="inlineStr">
        <is>
          <t>Year 3</t>
        </is>
      </c>
      <c r="G4" s="3" t="inlineStr">
        <is>
          <t>Year 4</t>
        </is>
      </c>
      <c r="H4" s="3" t="inlineStr">
        <is>
          <t>Year 5</t>
        </is>
      </c>
    </row>
    <row r="5">
      <c r="A5" s="8" t="inlineStr">
        <is>
          <t>TTM Revenue</t>
        </is>
      </c>
      <c r="B5" s="13">
        <f>SUM('Income Statement'!R7:U7)</f>
        <v/>
      </c>
      <c r="C5" s="8" t="inlineStr">
        <is>
          <t>Revenue growth</t>
        </is>
      </c>
      <c r="D5" s="14" t="n">
        <v>0.089</v>
      </c>
      <c r="E5" s="14" t="n">
        <v>0.06900000000000001</v>
      </c>
      <c r="F5" s="14" t="n">
        <v>0.049</v>
      </c>
      <c r="G5" s="14" t="n">
        <v>0.03</v>
      </c>
      <c r="H5" s="14" t="n">
        <v>0.03</v>
      </c>
    </row>
    <row r="6">
      <c r="A6" s="8" t="inlineStr">
        <is>
          <t>TTM EBIT</t>
        </is>
      </c>
      <c r="B6" s="13">
        <f>SUM('Income Statement'!R14:U14)</f>
        <v/>
      </c>
      <c r="C6" s="8" t="inlineStr">
        <is>
          <t>EBIT margin</t>
        </is>
      </c>
      <c r="D6" s="14" t="n">
        <v>0.07580000000000001</v>
      </c>
      <c r="E6" s="14" t="n">
        <v>0.1019</v>
      </c>
      <c r="F6" s="14" t="n">
        <v>0.1279</v>
      </c>
      <c r="G6" s="14" t="n">
        <v>0.154</v>
      </c>
      <c r="H6" s="14" t="n">
        <v>0.18</v>
      </c>
    </row>
    <row r="7">
      <c r="A7" s="8" t="inlineStr">
        <is>
          <t>TTM EBIT Margin</t>
        </is>
      </c>
      <c r="B7" s="13">
        <f>IFERROR(B6/B5,0)</f>
        <v/>
      </c>
      <c r="C7" s="8" t="inlineStr">
        <is>
          <t>D&amp;A margin</t>
        </is>
      </c>
      <c r="D7" s="14" t="n">
        <v>0.09320000000000001</v>
      </c>
      <c r="E7" s="14" t="n">
        <v>0.09320000000000001</v>
      </c>
      <c r="F7" s="14" t="n">
        <v>0.09320000000000001</v>
      </c>
      <c r="G7" s="14" t="n">
        <v>0.09320000000000001</v>
      </c>
      <c r="H7" s="14" t="n">
        <v>0.09320000000000001</v>
      </c>
    </row>
    <row r="8">
      <c r="A8" s="8" t="inlineStr">
        <is>
          <t>Base Net Working Capital</t>
        </is>
      </c>
      <c r="B8" s="13">
        <f>'Balance Sheet'!U8+'Balance Sheet'!U9+'Balance Sheet'!U10-'Balance Sheet'!U20</f>
        <v/>
      </c>
      <c r="C8" s="8" t="inlineStr">
        <is>
          <t>CapEx margin</t>
        </is>
      </c>
      <c r="D8" s="14" t="n">
        <v>0.1484</v>
      </c>
      <c r="E8" s="14" t="n">
        <v>0.1484</v>
      </c>
      <c r="F8" s="14" t="n">
        <v>0.1484</v>
      </c>
      <c r="G8" s="14" t="n">
        <v>0.1484</v>
      </c>
      <c r="H8" s="14" t="n">
        <v>0.1484</v>
      </c>
    </row>
    <row r="9">
      <c r="A9" s="8" t="inlineStr">
        <is>
          <t>NWC % Revenue</t>
        </is>
      </c>
      <c r="B9" s="13">
        <f>IFERROR(B8/B5,0)</f>
        <v/>
      </c>
      <c r="C9" s="8" t="inlineStr">
        <is>
          <t>NWC % revenue</t>
        </is>
      </c>
      <c r="D9" s="14" t="n">
        <v>0.02</v>
      </c>
      <c r="E9" s="14" t="n">
        <v>0.02</v>
      </c>
      <c r="F9" s="14" t="n">
        <v>0.02</v>
      </c>
      <c r="G9" s="14" t="n">
        <v>0.02</v>
      </c>
      <c r="H9" s="14" t="n">
        <v>0.02</v>
      </c>
    </row>
    <row r="10">
      <c r="A10" s="8" t="inlineStr">
        <is>
          <t>TTM D&amp;A</t>
        </is>
      </c>
      <c r="B10" s="13" t="n">
        <v>659090000</v>
      </c>
      <c r="C10" s="8" t="inlineStr">
        <is>
          <t>Tax rate</t>
        </is>
      </c>
      <c r="D10" s="14" t="n">
        <v>0.1493</v>
      </c>
      <c r="E10" s="14" t="n">
        <v>0.1493</v>
      </c>
      <c r="F10" s="14" t="n">
        <v>0.1493</v>
      </c>
      <c r="G10" s="14" t="n">
        <v>0.1493</v>
      </c>
      <c r="H10" s="14" t="n">
        <v>0.1493</v>
      </c>
    </row>
    <row r="11">
      <c r="A11" s="8" t="inlineStr">
        <is>
          <t>D&amp;A Margin</t>
        </is>
      </c>
      <c r="B11" s="13">
        <f>IFERROR(B10/B5,0)</f>
        <v/>
      </c>
      <c r="C11" s="8" t="n"/>
      <c r="D11" s="11" t="n"/>
      <c r="E11" s="11" t="n"/>
      <c r="F11" s="11" t="n"/>
      <c r="G11" s="11" t="n"/>
      <c r="H11" s="11" t="n"/>
    </row>
    <row r="12">
      <c r="A12" s="8" t="inlineStr">
        <is>
          <t>TTM CapEx</t>
        </is>
      </c>
      <c r="B12" s="13" t="n">
        <v>1049322000</v>
      </c>
      <c r="C12" s="8" t="inlineStr">
        <is>
          <t>Revenue</t>
        </is>
      </c>
      <c r="D12" s="9">
        <f>$B$5*(1+D5)</f>
        <v/>
      </c>
      <c r="E12" s="9">
        <f>D12*(1+E5)</f>
        <v/>
      </c>
      <c r="F12" s="9">
        <f>E12*(1+F5)</f>
        <v/>
      </c>
      <c r="G12" s="9">
        <f>F12*(1+G5)</f>
        <v/>
      </c>
      <c r="H12" s="9">
        <f>G12*(1+H5)</f>
        <v/>
      </c>
    </row>
    <row r="13">
      <c r="A13" s="8" t="inlineStr">
        <is>
          <t>CapEx Margin</t>
        </is>
      </c>
      <c r="B13" s="13">
        <f>IFERROR(B12/B5,0)</f>
        <v/>
      </c>
      <c r="C13" s="8" t="inlineStr">
        <is>
          <t>EBIT</t>
        </is>
      </c>
      <c r="D13" s="9">
        <f>D12*D6</f>
        <v/>
      </c>
      <c r="E13" s="9">
        <f>E12*E6</f>
        <v/>
      </c>
      <c r="F13" s="9">
        <f>F12*F6</f>
        <v/>
      </c>
      <c r="G13" s="9">
        <f>G12*G6</f>
        <v/>
      </c>
      <c r="H13" s="9">
        <f>H12*H6</f>
        <v/>
      </c>
    </row>
    <row r="14">
      <c r="A14" s="8" t="inlineStr">
        <is>
          <t>Cash &amp; Equivalents</t>
        </is>
      </c>
      <c r="B14" s="13" t="n">
        <v>1121183000</v>
      </c>
      <c r="C14" s="8" t="inlineStr">
        <is>
          <t>NOPAT</t>
        </is>
      </c>
      <c r="D14" s="9">
        <f>D13*(1-D10)</f>
        <v/>
      </c>
      <c r="E14" s="9">
        <f>E13*(1-E10)</f>
        <v/>
      </c>
      <c r="F14" s="9">
        <f>F13*(1-F10)</f>
        <v/>
      </c>
      <c r="G14" s="9">
        <f>G13*(1-G10)</f>
        <v/>
      </c>
      <c r="H14" s="9">
        <f>H13*(1-H10)</f>
        <v/>
      </c>
    </row>
    <row r="15">
      <c r="A15" s="8" t="inlineStr">
        <is>
          <t>Debt &amp; Lease Obligations</t>
        </is>
      </c>
      <c r="B15" s="13" t="n">
        <v>0</v>
      </c>
      <c r="C15" s="8" t="inlineStr">
        <is>
          <t>D&amp;A</t>
        </is>
      </c>
      <c r="D15" s="9">
        <f>D12*D7</f>
        <v/>
      </c>
      <c r="E15" s="9">
        <f>E12*E7</f>
        <v/>
      </c>
      <c r="F15" s="9">
        <f>F12*F7</f>
        <v/>
      </c>
      <c r="G15" s="9">
        <f>G12*G7</f>
        <v/>
      </c>
      <c r="H15" s="9">
        <f>H12*H7</f>
        <v/>
      </c>
    </row>
    <row r="16">
      <c r="A16" s="8" t="inlineStr">
        <is>
          <t>Net Cash / (Debt)</t>
        </is>
      </c>
      <c r="B16" s="13">
        <f>B14-B15</f>
        <v/>
      </c>
      <c r="C16" s="8" t="inlineStr">
        <is>
          <t>CapEx</t>
        </is>
      </c>
      <c r="D16" s="9">
        <f>D12*D8</f>
        <v/>
      </c>
      <c r="E16" s="9">
        <f>E12*E8</f>
        <v/>
      </c>
      <c r="F16" s="9">
        <f>F12*F8</f>
        <v/>
      </c>
      <c r="G16" s="9">
        <f>G12*G8</f>
        <v/>
      </c>
      <c r="H16" s="9">
        <f>H12*H8</f>
        <v/>
      </c>
    </row>
    <row r="17">
      <c r="A17" s="8" t="inlineStr">
        <is>
          <t>Shares Outstanding (mm)</t>
        </is>
      </c>
      <c r="B17" s="15" t="n">
        <v>247.828</v>
      </c>
      <c r="C17" s="8" t="inlineStr">
        <is>
          <t>NWC</t>
        </is>
      </c>
      <c r="D17" s="9">
        <f>D12*D9</f>
        <v/>
      </c>
      <c r="E17" s="9">
        <f>E12*E9</f>
        <v/>
      </c>
      <c r="F17" s="9">
        <f>F12*F9</f>
        <v/>
      </c>
      <c r="G17" s="9">
        <f>G12*G9</f>
        <v/>
      </c>
      <c r="H17" s="9">
        <f>H12*H9</f>
        <v/>
      </c>
    </row>
    <row r="18">
      <c r="A18" s="8" t="inlineStr">
        <is>
          <t>WACC</t>
        </is>
      </c>
      <c r="B18" s="16" t="n">
        <v>0.1</v>
      </c>
      <c r="C18" s="8" t="inlineStr">
        <is>
          <t>Change in NWC</t>
        </is>
      </c>
      <c r="D18" s="9">
        <f>D17-$B$8</f>
        <v/>
      </c>
      <c r="E18" s="9">
        <f>E17-D17</f>
        <v/>
      </c>
      <c r="F18" s="9">
        <f>F17-E17</f>
        <v/>
      </c>
      <c r="G18" s="9">
        <f>G17-F17</f>
        <v/>
      </c>
      <c r="H18" s="9">
        <f>H17-G17</f>
        <v/>
      </c>
    </row>
    <row r="19">
      <c r="A19" s="8" t="inlineStr">
        <is>
          <t>Terminal Growth</t>
        </is>
      </c>
      <c r="B19" s="16" t="n">
        <v>0.03</v>
      </c>
      <c r="C19" s="8" t="inlineStr">
        <is>
          <t>Unlevered FCF</t>
        </is>
      </c>
      <c r="D19" s="9">
        <f>D14+D15-D16-D18</f>
        <v/>
      </c>
      <c r="E19" s="9">
        <f>E14+E15-E16-E18</f>
        <v/>
      </c>
      <c r="F19" s="9">
        <f>F14+F15-F16-F18</f>
        <v/>
      </c>
      <c r="G19" s="9">
        <f>G14+G15-G16-G18</f>
        <v/>
      </c>
      <c r="H19" s="9">
        <f>H14+H15-H16-H18</f>
        <v/>
      </c>
    </row>
    <row r="20">
      <c r="A20" s="8" t="n"/>
      <c r="B20" s="13" t="n"/>
      <c r="C20" s="8" t="inlineStr">
        <is>
          <t>Discount factor</t>
        </is>
      </c>
      <c r="D20" s="9">
        <f>1/(1+$B$18)^1</f>
        <v/>
      </c>
      <c r="E20" s="9">
        <f>1/(1+$B$18)^2</f>
        <v/>
      </c>
      <c r="F20" s="9">
        <f>1/(1+$B$18)^3</f>
        <v/>
      </c>
      <c r="G20" s="9">
        <f>1/(1+$B$18)^4</f>
        <v/>
      </c>
      <c r="H20" s="9">
        <f>1/(1+$B$18)^5</f>
        <v/>
      </c>
    </row>
    <row r="21">
      <c r="A21" s="8" t="n"/>
      <c r="B21" s="13" t="n"/>
      <c r="C21" s="8" t="inlineStr">
        <is>
          <t>PV of FCF</t>
        </is>
      </c>
      <c r="D21" s="9">
        <f>D19*D20</f>
        <v/>
      </c>
      <c r="E21" s="9">
        <f>E19*E20</f>
        <v/>
      </c>
      <c r="F21" s="9">
        <f>F19*F20</f>
        <v/>
      </c>
      <c r="G21" s="9">
        <f>G19*G20</f>
        <v/>
      </c>
      <c r="H21" s="9">
        <f>H19*H20</f>
        <v/>
      </c>
    </row>
    <row r="22">
      <c r="A22" s="8" t="inlineStr">
        <is>
          <t>Enterprise Value</t>
        </is>
      </c>
      <c r="B22" s="17">
        <f>SUM(D21:H21)+H24</f>
        <v/>
      </c>
      <c r="C22" s="8" t="n"/>
      <c r="D22" s="11" t="n"/>
      <c r="E22" s="11" t="n"/>
      <c r="F22" s="11" t="n"/>
      <c r="G22" s="11" t="n"/>
      <c r="H22" s="11" t="n"/>
    </row>
    <row r="23">
      <c r="A23" s="8" t="inlineStr">
        <is>
          <t>Equity Value</t>
        </is>
      </c>
      <c r="B23" s="17">
        <f>B22+B16</f>
        <v/>
      </c>
      <c r="C23" s="8" t="inlineStr">
        <is>
          <t>Terminal Value</t>
        </is>
      </c>
      <c r="D23" s="11" t="n"/>
      <c r="E23" s="11" t="n"/>
      <c r="F23" s="11" t="n"/>
      <c r="G23" s="11" t="n"/>
      <c r="H23" s="11">
        <f>H19*(1+$B$19)/($B$18-$B$19)</f>
        <v/>
      </c>
    </row>
    <row r="24">
      <c r="A24" s="8" t="inlineStr">
        <is>
          <t>Value / Share</t>
        </is>
      </c>
      <c r="B24" s="18">
        <f>B23/B17</f>
        <v/>
      </c>
      <c r="C24" s="8" t="inlineStr">
        <is>
          <t>PV of Terminal Value</t>
        </is>
      </c>
      <c r="D24" s="11" t="n"/>
      <c r="E24" s="11" t="n"/>
      <c r="F24" s="11" t="n"/>
      <c r="G24" s="11" t="n"/>
      <c r="H24" s="11">
        <f>H23*H20</f>
        <v/>
      </c>
    </row>
    <row r="25">
      <c r="A25" s="8" t="n"/>
      <c r="B25" s="8" t="n"/>
      <c r="C25" s="8" t="n"/>
      <c r="D25" s="11" t="n"/>
      <c r="E25" s="11" t="n"/>
      <c r="F25" s="11" t="n"/>
      <c r="G25" s="11" t="n"/>
      <c r="H25" s="11" t="n"/>
    </row>
    <row r="26">
      <c r="A26" s="8" t="n"/>
      <c r="B26" s="8" t="n"/>
      <c r="C26" s="8" t="n"/>
      <c r="D26" s="11" t="n"/>
      <c r="E26" s="11" t="n"/>
      <c r="F26" s="11" t="n"/>
      <c r="G26" s="11" t="n"/>
      <c r="H26" s="11" t="n"/>
    </row>
    <row r="27">
      <c r="A27" s="19" t="inlineStr">
        <is>
          <t>Sources</t>
        </is>
      </c>
      <c r="B27" s="8" t="n"/>
      <c r="C27" s="8" t="n"/>
      <c r="D27" s="11" t="n"/>
      <c r="E27" s="11" t="n"/>
      <c r="F27" s="11" t="n"/>
      <c r="G27" s="11" t="n"/>
      <c r="H27" s="11" t="n"/>
    </row>
    <row r="28">
      <c r="A28" s="8" t="inlineStr">
        <is>
          <t>SEC companyfacts JSON</t>
        </is>
      </c>
      <c r="B28" s="8" t="inlineStr">
        <is>
          <t>https://data.sec.gov/api/xbrl/companyfacts/CIK0001047127.json</t>
        </is>
      </c>
      <c r="C28" s="8" t="n"/>
      <c r="D28" s="11" t="n"/>
      <c r="E28" s="11" t="n"/>
      <c r="F28" s="11" t="n"/>
      <c r="G28" s="11" t="n"/>
      <c r="H28" s="11" t="n"/>
    </row>
    <row r="29">
      <c r="A29" s="8" t="inlineStr">
        <is>
          <t>Amkor Technology latest interim filing</t>
        </is>
      </c>
      <c r="B29" s="8" t="inlineStr">
        <is>
          <t>https://www.sec.gov/Archives/edgar/data/1047127/000104712726000020/amkr-20260331.htm</t>
        </is>
      </c>
      <c r="C29" s="8" t="n"/>
      <c r="D29" s="11" t="n"/>
      <c r="E29" s="11" t="n"/>
      <c r="F29" s="11" t="n"/>
      <c r="G29" s="11" t="n"/>
      <c r="H29" s="11" t="n"/>
    </row>
    <row r="30">
      <c r="A30" s="8" t="inlineStr">
        <is>
          <t>Amkor Technology latest annual filing</t>
        </is>
      </c>
      <c r="B30" s="8" t="inlineStr">
        <is>
          <t>https://www.sec.gov/Archives/edgar/data/1047127/000104712726000014/amkr-20251231.htm</t>
        </is>
      </c>
      <c r="C30" s="8" t="n"/>
      <c r="D30" s="11" t="n"/>
      <c r="E30" s="11" t="n"/>
      <c r="F30" s="11" t="n"/>
      <c r="G30" s="11" t="n"/>
      <c r="H30" s="11" t="n"/>
    </row>
  </sheetData>
  <mergeCells count="2">
    <mergeCell ref="A2:H2"/>
    <mergeCell ref="A1:H1"/>
  </mergeCells>
  <hyperlinks>
    <hyperlink xmlns:r="http://schemas.openxmlformats.org/officeDocument/2006/relationships" ref="B28" r:id="rId1"/>
    <hyperlink xmlns:r="http://schemas.openxmlformats.org/officeDocument/2006/relationships" ref="B29" r:id="rId2"/>
    <hyperlink xmlns:r="http://schemas.openxmlformats.org/officeDocument/2006/relationships" ref="B30" r:id="rId3"/>
  </hyperlink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2026-05-25T04:09:03Z</dcterms:created>
  <dcterms:modified xmlns:dcterms="http://purl.org/dc/terms/" xmlns:xsi="http://www.w3.org/2001/XMLSchema-instance" xsi:type="dcterms:W3CDTF">2026-05-25T04:09:04Z</dcterms:modified>
</cp:coreProperties>
</file>